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Cover " sheetId="1" r:id="rId1"/>
    <sheet name="SCI" sheetId="2" r:id="rId2"/>
    <sheet name="SFP" sheetId="3" r:id="rId3"/>
    <sheet name="SCF" sheetId="4" r:id="rId4"/>
    <sheet name="SCE" sheetId="5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'SCE'!$A$1:$M$67</definedName>
    <definedName name="_xlnm.Print_Area" localSheetId="3">'SCF'!$A$1:$F$60</definedName>
    <definedName name="_xlnm.Print_Area" localSheetId="2">'SFP'!$A$1:$F$77</definedName>
    <definedName name="_xlnm.Print_Titles" localSheetId="1">'SCI'!$1:$2</definedName>
    <definedName name="_xlnm.Print_Titles" localSheetId="2">'SFP'!$1:$3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'SCF'!$H:$IV</definedName>
    <definedName name="Z_0C92A18C_82C1_43C8_B8D2_6F7E21DEB0D9_.wvu.Rows" localSheetId="3" hidden="1">'SCF'!#REF!</definedName>
    <definedName name="Z_2BD2C2C3_AF9C_11D6_9CEF_00D009775214_.wvu.Cols" localSheetId="3" hidden="1">'SCF'!$H:$IV</definedName>
    <definedName name="Z_2BD2C2C3_AF9C_11D6_9CEF_00D009775214_.wvu.PrintArea" localSheetId="3" hidden="1">'SCF'!$A$1:$G$35</definedName>
    <definedName name="Z_2BD2C2C3_AF9C_11D6_9CEF_00D009775214_.wvu.Rows" localSheetId="3" hidden="1">'SCF'!#REF!</definedName>
    <definedName name="Z_3DF3D3DF_0C20_498D_AC7F_CE0D39724717_.wvu.Cols" localSheetId="3" hidden="1">'SCF'!$H:$IV</definedName>
    <definedName name="Z_3DF3D3DF_0C20_498D_AC7F_CE0D39724717_.wvu.Rows" localSheetId="3" hidden="1">'SCF'!#REF!,'SCF'!$45:$47</definedName>
    <definedName name="Z_92AC9888_5B7E_11D6_9CEE_00D009757B57_.wvu.Cols" localSheetId="3" hidden="1">'SCF'!$I:$L</definedName>
    <definedName name="Z_9656BBF7_C4A3_41EC_B0C6_A21B380E3C2F_.wvu.Cols" localSheetId="3" hidden="1">'SCF'!$I:$L</definedName>
    <definedName name="Z_9656BBF7_C4A3_41EC_B0C6_A21B380E3C2F_.wvu.Rows" localSheetId="3" hidden="1">'SCF'!#REF!,'SCF'!$45:$47</definedName>
  </definedNames>
  <calcPr fullCalcOnLoad="1"/>
</workbook>
</file>

<file path=xl/sharedStrings.xml><?xml version="1.0" encoding="utf-8"?>
<sst xmlns="http://schemas.openxmlformats.org/spreadsheetml/2006/main" count="180" uniqueCount="150">
  <si>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</si>
  <si>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</si>
  <si>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</si>
  <si>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</si>
  <si>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</si>
  <si>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</si>
  <si>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</si>
  <si>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</si>
  <si>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</si>
  <si>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</si>
  <si>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</si>
  <si>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</si>
  <si>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</si>
  <si>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</si>
  <si>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</si>
  <si>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</si>
  <si>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</si>
  <si>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</si>
  <si>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</si>
  <si>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</si>
  <si>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</si>
  <si>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</si>
  <si>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</si>
  <si>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</si>
  <si>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</si>
  <si>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</si>
  <si>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</si>
  <si>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</si>
  <si>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</si>
  <si>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</si>
  <si>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</si>
  <si>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</si>
  <si>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</si>
  <si>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</si>
  <si>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</si>
  <si>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</si>
  <si>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</si>
  <si>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</si>
  <si>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Основен акционерен капитал</t>
  </si>
  <si>
    <t>Елена Симеонова Шопова</t>
  </si>
  <si>
    <t>Имоти, машини,  и оборудване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</si>
  <si>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</si>
  <si>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</si>
  <si>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</si>
  <si>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</si>
  <si>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</si>
  <si>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</si>
  <si>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</si>
  <si>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</si>
  <si>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</si>
  <si>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</si>
  <si>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</si>
  <si>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</si>
  <si>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</si>
  <si>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</si>
  <si>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</si>
  <si>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</si>
  <si>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</si>
  <si>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</si>
  <si>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</si>
  <si>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</si>
  <si>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</si>
  <si>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</si>
  <si>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</si>
  <si>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</si>
  <si>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</si>
  <si>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</si>
  <si>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</si>
  <si>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</si>
  <si>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</si>
  <si>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</si>
  <si>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Гл. изпълнителен директор: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</si>
  <si>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</si>
  <si>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</si>
  <si>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</si>
  <si>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</si>
  <si>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</si>
  <si>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</si>
  <si>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</si>
  <si>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СИБАНК</t>
  </si>
  <si>
    <t>Промени в  запасите от продукция и незавършено производство</t>
  </si>
  <si>
    <t>Разходи за амортизация</t>
  </si>
  <si>
    <t>Резерви</t>
  </si>
  <si>
    <t>Финансови разходи</t>
  </si>
  <si>
    <t>Общ всеобхватен доход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</si>
  <si>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</si>
  <si>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</si>
  <si>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</si>
  <si>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</si>
  <si>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</si>
  <si>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</si>
  <si>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</si>
  <si>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</si>
  <si>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</si>
  <si>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</si>
  <si>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</si>
  <si>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</si>
  <si>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</si>
  <si>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</si>
  <si>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</si>
  <si>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</si>
  <si>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</si>
  <si>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Пасиви по отсрочени данъци</t>
  </si>
  <si>
    <t>Други постъпления от финансова дейност</t>
  </si>
  <si>
    <t>Финансови (разходи)/приходи, нетно</t>
  </si>
  <si>
    <t>Други доходи от дейността, нетно</t>
  </si>
  <si>
    <t>Разпределение на печалбата за дивиденти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</si>
  <si>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</si>
  <si>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</si>
  <si>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</si>
  <si>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</si>
  <si>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</si>
  <si>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</si>
  <si>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31 декември 2013              х.лв.</t>
  </si>
  <si>
    <t>Промени в собствения капитал за 2013 година</t>
  </si>
  <si>
    <t>Зърнени храни България АД</t>
  </si>
  <si>
    <t>Салдо към 1 януари 2011 година</t>
  </si>
  <si>
    <t>Промени в собствения капитал за 2011 година</t>
  </si>
  <si>
    <t>Печалба за годината</t>
  </si>
  <si>
    <t>Ефекти от промяна в счетоводната политика</t>
  </si>
  <si>
    <t>Салдо на 31 декември 2013 година</t>
  </si>
  <si>
    <t xml:space="preserve">Задължения към персонала при пенсиониране </t>
  </si>
  <si>
    <t>Други (плащания)/постъпления, нетно</t>
  </si>
  <si>
    <t>Платени данъци (без данъци върху печалбата)</t>
  </si>
  <si>
    <t>Възстановени/(платени) данъци върху печалбата</t>
  </si>
  <si>
    <t>Разходи за персонала</t>
  </si>
  <si>
    <t>Плащания за покупка на емисионни квоти</t>
  </si>
  <si>
    <t>Правителствени финансирания</t>
  </si>
  <si>
    <t>Преизчисление на задължение към персонала при пенсиониране</t>
  </si>
  <si>
    <t>Неразпределена печалба</t>
  </si>
  <si>
    <t>Натрупани печалби/    (загуби)</t>
  </si>
  <si>
    <t>Общ всеобхватен доход за периода</t>
  </si>
  <si>
    <t>Салдо на 1 януари 2013 година (оригинално отчетено)</t>
  </si>
  <si>
    <t>Салдо на 1 януари 2013 година (преизчислено)</t>
  </si>
  <si>
    <t>Промени в собствения капитал за 2014 година</t>
  </si>
  <si>
    <t xml:space="preserve">                              (Димитър Димитров)</t>
  </si>
  <si>
    <t xml:space="preserve">                     (Димитър Димитров)</t>
  </si>
  <si>
    <t xml:space="preserve">                 (Димитър Димитров)</t>
  </si>
  <si>
    <t>(Загуба)/печалба от оперативна  дейност</t>
  </si>
  <si>
    <t>(Загуба)/печалба преди данък върху печалбата</t>
  </si>
  <si>
    <t xml:space="preserve">Нетно увеличение/(намаление) на паричните средства и паричните еквиваленти </t>
  </si>
  <si>
    <t>към 30 юни 2014 година</t>
  </si>
  <si>
    <t>30 юни 2014              х.лв.</t>
  </si>
  <si>
    <t>30 юни 2013              х.лв.</t>
  </si>
  <si>
    <t>Парични средства и парични еквиваленти на 30 юни</t>
  </si>
  <si>
    <t>Салдо на 30 юни 2014 година</t>
  </si>
  <si>
    <t>Нетни парични потоци използвани в оперативната дейност</t>
  </si>
  <si>
    <t>Нетни парични потоци от финансовата дейност</t>
  </si>
  <si>
    <t>Гералд Папст</t>
  </si>
  <si>
    <t>Арвинд Кумар Аггарвал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</si>
</sst>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 quotePrefix="1">
      <alignment horizontal="center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/>
      <protection/>
    </xf>
    <xf numFmtId="164" fontId="7" fillId="0" borderId="0" xfId="59" applyNumberFormat="1" applyFont="1" applyFill="1" applyBorder="1">
      <alignment/>
      <protection/>
    </xf>
    <xf numFmtId="164" fontId="7" fillId="0" borderId="0" xfId="59" applyNumberFormat="1" applyFont="1" applyFill="1">
      <alignment/>
      <protection/>
    </xf>
    <xf numFmtId="164" fontId="7" fillId="0" borderId="0" xfId="59" applyNumberFormat="1" applyFont="1" applyFill="1" applyBorder="1" applyAlignment="1">
      <alignment horizontal="right"/>
      <protection/>
    </xf>
    <xf numFmtId="0" fontId="8" fillId="0" borderId="0" xfId="59" applyFont="1" applyFill="1">
      <alignment/>
      <protection/>
    </xf>
    <xf numFmtId="164" fontId="7" fillId="0" borderId="0" xfId="59" applyNumberFormat="1" applyFont="1" applyFill="1" applyBorder="1" applyAlignment="1">
      <alignment horizontal="center"/>
      <protection/>
    </xf>
    <xf numFmtId="164" fontId="7" fillId="0" borderId="0" xfId="59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right" vertical="center"/>
      <protection/>
    </xf>
    <xf numFmtId="164" fontId="8" fillId="0" borderId="0" xfId="59" applyNumberFormat="1" applyFont="1" applyFill="1" applyBorder="1">
      <alignment/>
      <protection/>
    </xf>
    <xf numFmtId="164" fontId="8" fillId="0" borderId="0" xfId="59" applyNumberFormat="1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8" fillId="0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59" applyFont="1" applyFill="1">
      <alignment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 applyAlignment="1">
      <alignment horizontal="left" wrapText="1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11" fillId="0" borderId="0" xfId="60" applyNumberFormat="1" applyFont="1" applyFill="1" applyBorder="1" applyAlignment="1" applyProtection="1">
      <alignment horizontal="center" wrapText="1"/>
      <protection/>
    </xf>
    <xf numFmtId="0" fontId="7" fillId="0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vertical="top"/>
      <protection locked="0"/>
    </xf>
    <xf numFmtId="0" fontId="11" fillId="0" borderId="0" xfId="58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8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8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59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8" applyFont="1" applyFill="1" applyAlignment="1">
      <alignment/>
      <protection/>
    </xf>
    <xf numFmtId="164" fontId="12" fillId="0" borderId="0" xfId="62" applyNumberFormat="1" applyFont="1" applyFill="1" applyBorder="1" applyAlignment="1">
      <alignment horizontal="right"/>
      <protection/>
    </xf>
    <xf numFmtId="164" fontId="12" fillId="0" borderId="11" xfId="62" applyNumberFormat="1" applyFont="1" applyFill="1" applyBorder="1" applyAlignment="1">
      <alignment/>
      <protection/>
    </xf>
    <xf numFmtId="164" fontId="12" fillId="0" borderId="0" xfId="62" applyNumberFormat="1" applyFont="1" applyFill="1" applyBorder="1" applyAlignment="1">
      <alignment/>
      <protection/>
    </xf>
    <xf numFmtId="164" fontId="13" fillId="0" borderId="0" xfId="62" applyNumberFormat="1" applyFont="1" applyFill="1" applyBorder="1" applyAlignment="1">
      <alignment/>
      <protection/>
    </xf>
    <xf numFmtId="0" fontId="7" fillId="0" borderId="0" xfId="58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2" xfId="62" applyNumberFormat="1" applyFont="1" applyFill="1" applyBorder="1" applyAlignment="1">
      <alignment/>
      <protection/>
    </xf>
    <xf numFmtId="0" fontId="15" fillId="0" borderId="0" xfId="63" applyFont="1" applyFill="1" applyBorder="1" applyAlignment="1" quotePrefix="1">
      <alignment horizontal="left"/>
      <protection/>
    </xf>
    <xf numFmtId="49" fontId="9" fillId="0" borderId="0" xfId="60" applyNumberFormat="1" applyFont="1" applyFill="1" applyBorder="1" applyAlignment="1">
      <alignment horizontal="right" wrapText="1"/>
      <protection/>
    </xf>
    <xf numFmtId="0" fontId="11" fillId="0" borderId="0" xfId="58" applyFont="1" applyBorder="1" applyAlignment="1">
      <alignment horizontal="left" vertical="center"/>
      <protection/>
    </xf>
    <xf numFmtId="0" fontId="11" fillId="0" borderId="0" xfId="58" applyFont="1" applyBorder="1" applyAlignment="1">
      <alignment horizontal="left"/>
      <protection/>
    </xf>
    <xf numFmtId="0" fontId="22" fillId="0" borderId="0" xfId="59" applyFont="1" applyFill="1" applyBorder="1" applyAlignment="1">
      <alignment wrapText="1"/>
      <protection/>
    </xf>
    <xf numFmtId="164" fontId="7" fillId="0" borderId="0" xfId="59" applyNumberFormat="1" applyFont="1" applyFill="1" applyBorder="1" applyAlignment="1">
      <alignment/>
      <protection/>
    </xf>
    <xf numFmtId="0" fontId="23" fillId="0" borderId="0" xfId="59" applyFont="1" applyFill="1" applyBorder="1" applyAlignment="1">
      <alignment wrapText="1"/>
      <protection/>
    </xf>
    <xf numFmtId="164" fontId="8" fillId="0" borderId="11" xfId="59" applyNumberFormat="1" applyFont="1" applyFill="1" applyBorder="1" applyAlignment="1">
      <alignment horizontal="right"/>
      <protection/>
    </xf>
    <xf numFmtId="164" fontId="8" fillId="0" borderId="0" xfId="59" applyNumberFormat="1" applyFont="1" applyFill="1" applyBorder="1" applyAlignment="1">
      <alignment/>
      <protection/>
    </xf>
    <xf numFmtId="0" fontId="22" fillId="0" borderId="0" xfId="59" applyFont="1" applyFill="1" applyBorder="1" applyAlignment="1">
      <alignment/>
      <protection/>
    </xf>
    <xf numFmtId="164" fontId="8" fillId="0" borderId="0" xfId="59" applyNumberFormat="1" applyFont="1" applyFill="1" applyBorder="1" applyAlignment="1">
      <alignment horizontal="right"/>
      <protection/>
    </xf>
    <xf numFmtId="164" fontId="8" fillId="0" borderId="0" xfId="59" applyNumberFormat="1" applyFont="1" applyFill="1" applyBorder="1" applyAlignment="1">
      <alignment/>
      <protection/>
    </xf>
    <xf numFmtId="164" fontId="7" fillId="0" borderId="0" xfId="59" applyNumberFormat="1" applyFont="1" applyFill="1" applyBorder="1" applyAlignment="1">
      <alignment horizontal="right"/>
      <protection/>
    </xf>
    <xf numFmtId="164" fontId="8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/>
      <protection/>
    </xf>
    <xf numFmtId="164" fontId="8" fillId="0" borderId="10" xfId="59" applyNumberFormat="1" applyFont="1" applyFill="1" applyBorder="1" applyAlignment="1">
      <alignment horizontal="right"/>
      <protection/>
    </xf>
    <xf numFmtId="0" fontId="7" fillId="0" borderId="0" xfId="59" applyFont="1" applyFill="1" applyBorder="1" applyAlignment="1">
      <alignment horizontal="right"/>
      <protection/>
    </xf>
    <xf numFmtId="164" fontId="8" fillId="0" borderId="13" xfId="59" applyNumberFormat="1" applyFont="1" applyFill="1" applyBorder="1" applyAlignment="1">
      <alignment horizontal="right"/>
      <protection/>
    </xf>
    <xf numFmtId="0" fontId="8" fillId="0" borderId="0" xfId="59" applyFont="1" applyFill="1" applyBorder="1" applyAlignment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166" fontId="8" fillId="0" borderId="10" xfId="60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3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60" applyNumberFormat="1" applyFont="1" applyFill="1" applyBorder="1" applyAlignment="1" applyProtection="1">
      <alignment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32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22" fillId="0" borderId="0" xfId="42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6" fillId="0" borderId="0" xfId="60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8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8" applyNumberFormat="1" applyFont="1" applyFill="1" applyBorder="1" applyAlignment="1">
      <alignment horizontal="center" wrapText="1"/>
      <protection/>
    </xf>
    <xf numFmtId="15" fontId="9" fillId="0" borderId="0" xfId="58" applyNumberFormat="1" applyFont="1" applyFill="1" applyBorder="1" applyAlignment="1">
      <alignment horizontal="center" wrapText="1"/>
      <protection/>
    </xf>
    <xf numFmtId="0" fontId="8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0" fontId="7" fillId="0" borderId="0" xfId="59" applyFont="1" applyFill="1" applyAlignment="1">
      <alignment horizontal="center"/>
      <protection/>
    </xf>
    <xf numFmtId="0" fontId="6" fillId="0" borderId="0" xfId="60" applyNumberFormat="1" applyFont="1" applyFill="1" applyBorder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3" fillId="24" borderId="0" xfId="0" applyFont="1" applyFill="1" applyBorder="1" applyAlignment="1">
      <alignment/>
    </xf>
    <xf numFmtId="0" fontId="7" fillId="24" borderId="0" xfId="63" applyFont="1" applyFill="1" applyBorder="1" applyAlignment="1">
      <alignment horizontal="center" vertical="center"/>
      <protection/>
    </xf>
    <xf numFmtId="0" fontId="7" fillId="24" borderId="0" xfId="59" applyFont="1" applyFill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1" fillId="0" borderId="0" xfId="58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right"/>
      <protection/>
    </xf>
    <xf numFmtId="0" fontId="11" fillId="0" borderId="0" xfId="58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 quotePrefix="1">
      <alignment horizontal="left"/>
      <protection/>
    </xf>
    <xf numFmtId="0" fontId="20" fillId="0" borderId="0" xfId="58" applyFont="1" applyFill="1" applyBorder="1" applyAlignment="1" quotePrefix="1">
      <alignment horizontal="left"/>
      <protection/>
    </xf>
    <xf numFmtId="0" fontId="31" fillId="0" borderId="0" xfId="0" applyFont="1" applyFill="1" applyBorder="1" applyAlignment="1">
      <alignment/>
    </xf>
    <xf numFmtId="0" fontId="20" fillId="0" borderId="0" xfId="58" applyFont="1" applyFill="1" applyBorder="1" applyAlignment="1" quotePrefix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right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wrapText="1"/>
      <protection/>
    </xf>
    <xf numFmtId="0" fontId="4" fillId="0" borderId="0" xfId="59" applyFont="1" applyFill="1" applyBorder="1" applyAlignment="1">
      <alignment horizontal="center" wrapText="1"/>
      <protection/>
    </xf>
    <xf numFmtId="164" fontId="7" fillId="0" borderId="0" xfId="59" applyNumberFormat="1" applyFont="1" applyFill="1" applyBorder="1" applyAlignment="1">
      <alignment horizontal="right" wrapText="1"/>
      <protection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0" xfId="59" applyFont="1" applyFill="1" applyAlignment="1">
      <alignment wrapText="1"/>
      <protection/>
    </xf>
    <xf numFmtId="0" fontId="7" fillId="0" borderId="0" xfId="0" applyFont="1" applyAlignment="1">
      <alignment vertical="center"/>
    </xf>
    <xf numFmtId="164" fontId="12" fillId="0" borderId="11" xfId="62" applyNumberFormat="1" applyFont="1" applyFill="1" applyBorder="1" applyAlignment="1">
      <alignment horizontal="right"/>
      <protection/>
    </xf>
    <xf numFmtId="164" fontId="12" fillId="0" borderId="12" xfId="62" applyNumberFormat="1" applyFont="1" applyFill="1" applyBorder="1" applyAlignment="1">
      <alignment horizontal="right"/>
      <protection/>
    </xf>
    <xf numFmtId="164" fontId="12" fillId="0" borderId="14" xfId="62" applyNumberFormat="1" applyFont="1" applyFill="1" applyBorder="1" applyAlignment="1">
      <alignment/>
      <protection/>
    </xf>
    <xf numFmtId="3" fontId="7" fillId="0" borderId="0" xfId="59" applyNumberFormat="1" applyFont="1" applyFill="1">
      <alignment/>
      <protection/>
    </xf>
    <xf numFmtId="0" fontId="4" fillId="0" borderId="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/>
      <protection/>
    </xf>
    <xf numFmtId="0" fontId="29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/>
      <protection/>
    </xf>
    <xf numFmtId="0" fontId="11" fillId="0" borderId="0" xfId="56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right"/>
      <protection/>
    </xf>
    <xf numFmtId="166" fontId="7" fillId="0" borderId="0" xfId="60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0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166" fontId="8" fillId="0" borderId="10" xfId="42" applyNumberFormat="1" applyFont="1" applyFill="1" applyBorder="1" applyAlignment="1" applyProtection="1">
      <alignment horizontal="right"/>
      <protection/>
    </xf>
    <xf numFmtId="166" fontId="7" fillId="0" borderId="10" xfId="42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19" fillId="0" borderId="0" xfId="61" applyNumberFormat="1" applyFont="1" applyFill="1" applyBorder="1" applyAlignment="1" applyProtection="1">
      <alignment vertical="center"/>
      <protection/>
    </xf>
    <xf numFmtId="0" fontId="10" fillId="0" borderId="0" xfId="56" applyFont="1" applyFill="1" applyBorder="1" applyAlignment="1">
      <alignment horizontal="center"/>
      <protection/>
    </xf>
    <xf numFmtId="166" fontId="10" fillId="0" borderId="0" xfId="42" applyNumberFormat="1" applyFont="1" applyFill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19" fillId="0" borderId="0" xfId="56" applyFont="1" applyFill="1" applyBorder="1" applyAlignment="1">
      <alignment horizontal="left" wrapText="1"/>
      <protection/>
    </xf>
    <xf numFmtId="166" fontId="7" fillId="0" borderId="0" xfId="60" applyNumberFormat="1" applyFont="1" applyFill="1" applyBorder="1" applyAlignment="1" applyProtection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 wrapText="1"/>
      <protection/>
    </xf>
    <xf numFmtId="0" fontId="7" fillId="0" borderId="0" xfId="56" applyFont="1" applyFill="1" applyBorder="1" applyAlignment="1">
      <alignment/>
      <protection/>
    </xf>
    <xf numFmtId="0" fontId="13" fillId="0" borderId="0" xfId="56" applyFont="1" applyFill="1" applyBorder="1" applyAlignment="1">
      <alignment/>
      <protection/>
    </xf>
    <xf numFmtId="0" fontId="11" fillId="0" borderId="0" xfId="56" applyFont="1" applyFill="1" applyBorder="1">
      <alignment/>
      <protection/>
    </xf>
    <xf numFmtId="0" fontId="13" fillId="0" borderId="0" xfId="56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left" vertical="center"/>
      <protection/>
    </xf>
    <xf numFmtId="0" fontId="27" fillId="0" borderId="0" xfId="56" applyFont="1" applyFill="1" applyBorder="1" applyAlignment="1">
      <alignment horizontal="center" wrapText="1"/>
      <protection/>
    </xf>
    <xf numFmtId="0" fontId="32" fillId="0" borderId="0" xfId="60" applyNumberFormat="1" applyFont="1" applyFill="1" applyBorder="1" applyAlignment="1" applyProtection="1">
      <alignment vertical="center"/>
      <protection/>
    </xf>
    <xf numFmtId="0" fontId="7" fillId="0" borderId="0" xfId="60" applyNumberFormat="1" applyFont="1" applyFill="1" applyBorder="1" applyAlignment="1" applyProtection="1">
      <alignment horizontal="center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 vertical="center" wrapText="1"/>
    </xf>
    <xf numFmtId="164" fontId="15" fillId="0" borderId="0" xfId="63" applyNumberFormat="1" applyFont="1" applyFill="1" applyBorder="1" applyAlignment="1" quotePrefix="1">
      <alignment horizontal="left"/>
      <protection/>
    </xf>
    <xf numFmtId="0" fontId="10" fillId="0" borderId="0" xfId="0" applyFont="1" applyFill="1" applyBorder="1" applyAlignment="1">
      <alignment horizontal="left"/>
    </xf>
    <xf numFmtId="0" fontId="20" fillId="0" borderId="0" xfId="58" applyFont="1" applyFill="1" applyBorder="1" applyAlignment="1">
      <alignment/>
      <protection/>
    </xf>
    <xf numFmtId="0" fontId="11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/>
      <protection/>
    </xf>
    <xf numFmtId="164" fontId="8" fillId="0" borderId="0" xfId="0" applyNumberFormat="1" applyFont="1" applyFill="1" applyBorder="1" applyAlignment="1">
      <alignment horizontal="right"/>
    </xf>
    <xf numFmtId="0" fontId="22" fillId="0" borderId="0" xfId="62" applyFont="1" applyFill="1" applyBorder="1" applyAlignment="1">
      <alignment horizontal="left"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165" fontId="8" fillId="0" borderId="0" xfId="42" applyNumberFormat="1" applyFont="1" applyFill="1" applyBorder="1" applyAlignment="1">
      <alignment horizontal="right"/>
    </xf>
    <xf numFmtId="165" fontId="8" fillId="0" borderId="0" xfId="42" applyNumberFormat="1" applyFont="1" applyFill="1" applyBorder="1" applyAlignment="1">
      <alignment/>
    </xf>
    <xf numFmtId="0" fontId="22" fillId="0" borderId="0" xfId="64" applyFont="1" applyFill="1" applyAlignment="1">
      <alignment vertical="center"/>
      <protection/>
    </xf>
    <xf numFmtId="164" fontId="22" fillId="0" borderId="13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28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 vertical="center"/>
      <protection/>
    </xf>
    <xf numFmtId="0" fontId="11" fillId="0" borderId="0" xfId="60" applyNumberFormat="1" applyFont="1" applyFill="1" applyBorder="1" applyAlignment="1" applyProtection="1">
      <alignment horizontal="right" wrapText="1"/>
      <protection/>
    </xf>
    <xf numFmtId="0" fontId="7" fillId="0" borderId="0" xfId="56" applyFont="1" applyFill="1" applyBorder="1" applyAlignment="1">
      <alignment horizontal="right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0" fontId="11" fillId="0" borderId="0" xfId="6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BAL" xfId="58"/>
    <cellStyle name="Normal_Financial statements 2000 Alcomet" xfId="59"/>
    <cellStyle name="Normal_Financial statements_bg model 2002" xfId="60"/>
    <cellStyle name="Normal_Financial statements_bg model 2002 2" xfId="61"/>
    <cellStyle name="Normal_P&amp;L" xfId="62"/>
    <cellStyle name="Normal_P&amp;L_Financial statements_bg model 2002" xfId="63"/>
    <cellStyle name="Normal_P&amp;L_IS (по функц.принцип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16" sqref="E16"/>
    </sheetView>
  </sheetViews>
  <sheetFormatPr defaultColWidth="0" defaultRowHeight="12.75" customHeight="1" zeroHeight="1"/>
  <cols>
    <col min="1" max="2" width="9.28125" style="66" customWidth="1"/>
    <col min="3" max="3" width="18.421875" style="66" customWidth="1"/>
    <col min="4" max="9" width="9.28125" style="66" customWidth="1"/>
    <col min="10" max="16384" width="9.28125" style="66" hidden="1" customWidth="1"/>
  </cols>
  <sheetData>
    <row r="1" spans="1:8" ht="18.75">
      <c r="A1" s="64" t="s">
        <v>0</v>
      </c>
      <c r="B1" s="65"/>
      <c r="C1" s="65"/>
      <c r="D1" s="83" t="s">
        <v>41</v>
      </c>
      <c r="E1" s="65"/>
      <c r="F1" s="65"/>
      <c r="G1" s="65"/>
      <c r="H1" s="65"/>
    </row>
    <row r="2" ht="12.75"/>
    <row r="3" ht="12.75"/>
    <row r="4" ht="12.75"/>
    <row r="5" spans="1:9" ht="18.75">
      <c r="A5" s="67" t="s">
        <v>23</v>
      </c>
      <c r="D5" s="70"/>
      <c r="F5" s="68"/>
      <c r="G5" s="68"/>
      <c r="H5" s="68"/>
      <c r="I5" s="68"/>
    </row>
    <row r="6" spans="1:9" ht="17.25" customHeight="1">
      <c r="A6" s="67"/>
      <c r="C6" s="82" t="s">
        <v>62</v>
      </c>
      <c r="D6" s="82" t="s">
        <v>29</v>
      </c>
      <c r="F6" s="68"/>
      <c r="G6" s="68"/>
      <c r="H6" s="68"/>
      <c r="I6" s="68"/>
    </row>
    <row r="7" spans="1:9" ht="18.75">
      <c r="A7" s="67"/>
      <c r="C7" s="82" t="s">
        <v>63</v>
      </c>
      <c r="D7" s="82" t="s">
        <v>26</v>
      </c>
      <c r="F7" s="68"/>
      <c r="G7" s="68"/>
      <c r="H7" s="68"/>
      <c r="I7" s="68"/>
    </row>
    <row r="8" spans="1:9" ht="18.75">
      <c r="A8" s="67"/>
      <c r="C8" s="82"/>
      <c r="D8" s="82" t="s">
        <v>77</v>
      </c>
      <c r="F8" s="68"/>
      <c r="G8" s="68"/>
      <c r="H8" s="68"/>
      <c r="I8" s="68"/>
    </row>
    <row r="9" spans="1:9" ht="15.75">
      <c r="A9" s="69"/>
      <c r="C9" s="82"/>
      <c r="D9" s="82" t="s">
        <v>24</v>
      </c>
      <c r="F9" s="69"/>
      <c r="G9" s="68"/>
      <c r="H9" s="68"/>
      <c r="I9" s="68"/>
    </row>
    <row r="10" spans="1:9" ht="18.75">
      <c r="A10" s="67"/>
      <c r="C10" s="82"/>
      <c r="D10" s="82" t="s">
        <v>39</v>
      </c>
      <c r="F10" s="68"/>
      <c r="G10" s="68"/>
      <c r="H10" s="68"/>
      <c r="I10" s="68"/>
    </row>
    <row r="11" spans="1:9" ht="18.75">
      <c r="A11" s="67"/>
      <c r="C11" s="82"/>
      <c r="D11" s="82" t="s">
        <v>25</v>
      </c>
      <c r="F11" s="68"/>
      <c r="G11" s="68"/>
      <c r="H11" s="68"/>
      <c r="I11" s="68"/>
    </row>
    <row r="12" spans="1:9" ht="18.75">
      <c r="A12" s="67"/>
      <c r="C12" s="82"/>
      <c r="D12" s="82" t="s">
        <v>148</v>
      </c>
      <c r="F12" s="68"/>
      <c r="G12" s="68"/>
      <c r="H12" s="68"/>
      <c r="I12" s="68"/>
    </row>
    <row r="13" spans="1:9" ht="18.75">
      <c r="A13" s="67"/>
      <c r="C13" s="82"/>
      <c r="D13" s="82" t="s">
        <v>149</v>
      </c>
      <c r="F13" s="68"/>
      <c r="G13" s="68"/>
      <c r="H13" s="68"/>
      <c r="I13" s="68"/>
    </row>
    <row r="14" spans="1:9" ht="18.75">
      <c r="A14" s="67"/>
      <c r="C14" s="82"/>
      <c r="D14" s="82" t="s">
        <v>115</v>
      </c>
      <c r="E14" s="68"/>
      <c r="F14" s="68"/>
      <c r="G14" s="68"/>
      <c r="H14" s="68"/>
      <c r="I14" s="68"/>
    </row>
    <row r="15" spans="1:9" ht="18.75">
      <c r="A15" s="67"/>
      <c r="D15" s="217"/>
      <c r="E15" s="68"/>
      <c r="F15" s="68"/>
      <c r="G15" s="68"/>
      <c r="H15" s="68"/>
      <c r="I15" s="68"/>
    </row>
    <row r="16" spans="1:7" ht="18.75">
      <c r="A16" s="67" t="s">
        <v>70</v>
      </c>
      <c r="D16" s="82" t="s">
        <v>26</v>
      </c>
      <c r="E16" s="67"/>
      <c r="F16" s="67"/>
      <c r="G16" s="67"/>
    </row>
    <row r="17" spans="1:9" ht="18.75">
      <c r="A17" s="140" t="s">
        <v>98</v>
      </c>
      <c r="B17" s="70"/>
      <c r="C17" s="70"/>
      <c r="D17" s="82" t="s">
        <v>77</v>
      </c>
      <c r="E17" s="82"/>
      <c r="F17" s="82"/>
      <c r="G17" s="68"/>
      <c r="H17" s="68"/>
      <c r="I17" s="68"/>
    </row>
    <row r="18" spans="1:9" ht="18.75">
      <c r="A18" s="140" t="s">
        <v>98</v>
      </c>
      <c r="D18" s="82" t="s">
        <v>24</v>
      </c>
      <c r="E18" s="68"/>
      <c r="F18" s="68"/>
      <c r="G18" s="68"/>
      <c r="H18" s="68"/>
      <c r="I18" s="68"/>
    </row>
    <row r="19" spans="1:9" ht="18.75">
      <c r="A19" s="67"/>
      <c r="D19" s="82"/>
      <c r="E19" s="68"/>
      <c r="F19" s="68"/>
      <c r="G19" s="68"/>
      <c r="H19" s="68"/>
      <c r="I19" s="68"/>
    </row>
    <row r="20" spans="1:9" ht="18.75">
      <c r="A20" s="67" t="s">
        <v>97</v>
      </c>
      <c r="B20" s="67"/>
      <c r="C20" s="67"/>
      <c r="D20" s="82" t="s">
        <v>99</v>
      </c>
      <c r="E20" s="68"/>
      <c r="F20" s="68"/>
      <c r="G20" s="68"/>
      <c r="H20" s="68"/>
      <c r="I20" s="68"/>
    </row>
    <row r="21" spans="1:9" ht="18.75">
      <c r="A21" s="67"/>
      <c r="D21" s="140"/>
      <c r="E21" s="67"/>
      <c r="F21" s="67"/>
      <c r="G21" s="67"/>
      <c r="H21" s="67"/>
      <c r="I21" s="67"/>
    </row>
    <row r="22" spans="1:7" ht="18.75">
      <c r="A22" s="67"/>
      <c r="D22" s="47"/>
      <c r="E22" s="67"/>
      <c r="F22" s="67"/>
      <c r="G22" s="67"/>
    </row>
    <row r="23" spans="1:7" ht="18.75">
      <c r="A23" s="67" t="s">
        <v>1</v>
      </c>
      <c r="D23" s="68" t="s">
        <v>8</v>
      </c>
      <c r="E23" s="68"/>
      <c r="F23" s="68"/>
      <c r="G23" s="67"/>
    </row>
    <row r="24" spans="1:7" ht="18.75">
      <c r="A24" s="67"/>
      <c r="D24" s="68" t="s">
        <v>27</v>
      </c>
      <c r="E24" s="68"/>
      <c r="F24" s="68"/>
      <c r="G24" s="67"/>
    </row>
    <row r="25" spans="1:7" ht="18.75">
      <c r="A25" s="67"/>
      <c r="D25" s="68" t="s">
        <v>96</v>
      </c>
      <c r="E25" s="68"/>
      <c r="F25" s="68"/>
      <c r="G25" s="67"/>
    </row>
    <row r="26" spans="1:7" ht="18.75">
      <c r="A26" s="67"/>
      <c r="D26" s="47"/>
      <c r="E26" s="67"/>
      <c r="F26" s="67"/>
      <c r="G26" s="67"/>
    </row>
    <row r="27" spans="1:7" ht="18.75">
      <c r="A27" s="67"/>
      <c r="D27" s="47"/>
      <c r="E27" s="67"/>
      <c r="F27" s="67"/>
      <c r="G27" s="67"/>
    </row>
    <row r="28" spans="1:7" ht="18.75">
      <c r="A28" s="67" t="s">
        <v>28</v>
      </c>
      <c r="D28" s="68" t="s">
        <v>29</v>
      </c>
      <c r="E28" s="68"/>
      <c r="F28" s="67"/>
      <c r="G28" s="67"/>
    </row>
    <row r="29" spans="1:6" ht="18.75">
      <c r="A29" s="67"/>
      <c r="D29" s="68" t="s">
        <v>9</v>
      </c>
      <c r="E29" s="68"/>
      <c r="F29" s="67"/>
    </row>
    <row r="30" spans="1:4" ht="18.75">
      <c r="A30" s="67"/>
      <c r="D30" s="68" t="s">
        <v>72</v>
      </c>
    </row>
    <row r="31" spans="1:6" ht="18.75">
      <c r="A31" s="67"/>
      <c r="C31" s="68"/>
      <c r="D31" s="68" t="s">
        <v>78</v>
      </c>
      <c r="E31" s="68"/>
      <c r="F31" s="67"/>
    </row>
    <row r="32" spans="1:6" ht="18.75">
      <c r="A32" s="67"/>
      <c r="C32" s="68"/>
      <c r="D32" s="68"/>
      <c r="E32" s="68"/>
      <c r="F32" s="67"/>
    </row>
    <row r="33" spans="1:6" ht="18.75">
      <c r="A33" s="67"/>
      <c r="C33" s="68"/>
      <c r="D33" s="68"/>
      <c r="E33" s="68"/>
      <c r="F33" s="67"/>
    </row>
    <row r="34" spans="1:6" ht="18.75">
      <c r="A34" s="67"/>
      <c r="D34" s="47"/>
      <c r="F34" s="67"/>
    </row>
    <row r="35" spans="1:9" ht="18.75">
      <c r="A35" s="67" t="s">
        <v>2</v>
      </c>
      <c r="D35" s="68" t="s">
        <v>73</v>
      </c>
      <c r="E35" s="68"/>
      <c r="F35" s="67"/>
      <c r="G35" s="67"/>
      <c r="H35" s="67"/>
      <c r="I35" s="67"/>
    </row>
    <row r="36" spans="1:9" ht="18.75">
      <c r="A36" s="67"/>
      <c r="D36" s="68" t="s">
        <v>30</v>
      </c>
      <c r="E36" s="68"/>
      <c r="F36" s="67"/>
      <c r="G36" s="67"/>
      <c r="H36" s="67"/>
      <c r="I36" s="67"/>
    </row>
    <row r="37" spans="1:6" ht="18.75">
      <c r="A37" s="67"/>
      <c r="D37" s="68" t="s">
        <v>79</v>
      </c>
      <c r="E37" s="68"/>
      <c r="F37" s="67"/>
    </row>
    <row r="38" spans="1:6" ht="18.75">
      <c r="A38" s="67"/>
      <c r="E38" s="68"/>
      <c r="F38" s="67"/>
    </row>
    <row r="39" spans="1:6" ht="18.75">
      <c r="A39" s="67"/>
      <c r="D39" s="68"/>
      <c r="E39" s="68"/>
      <c r="F39" s="67"/>
    </row>
    <row r="40" spans="1:6" ht="18.75">
      <c r="A40" s="67"/>
      <c r="D40" s="68"/>
      <c r="E40" s="68"/>
      <c r="F40" s="67"/>
    </row>
    <row r="41" spans="1:6" ht="18.75">
      <c r="A41" s="67"/>
      <c r="D41" s="47"/>
      <c r="F41" s="67"/>
    </row>
    <row r="42" spans="1:6" ht="18.75">
      <c r="A42" s="67"/>
      <c r="D42" s="47"/>
      <c r="F42" s="67"/>
    </row>
    <row r="43" spans="1:9" ht="18.75">
      <c r="A43" s="67" t="s">
        <v>31</v>
      </c>
      <c r="D43" s="68" t="s">
        <v>42</v>
      </c>
      <c r="G43" s="70"/>
      <c r="H43" s="70"/>
      <c r="I43" s="70"/>
    </row>
    <row r="44" spans="1:6" ht="18.75">
      <c r="A44" s="67"/>
      <c r="D44" s="68" t="s">
        <v>76</v>
      </c>
      <c r="F44" s="67"/>
    </row>
    <row r="45" spans="1:6" ht="18.75">
      <c r="A45" s="67"/>
      <c r="F45" s="67"/>
    </row>
    <row r="46" spans="1:6" ht="18.75">
      <c r="A46" s="67"/>
      <c r="F46" s="67"/>
    </row>
    <row r="47" spans="1:6" ht="18.75">
      <c r="A47" s="67"/>
      <c r="F47" s="67"/>
    </row>
    <row r="48" spans="1:6" ht="18.75">
      <c r="A48" s="67"/>
      <c r="F48" s="67"/>
    </row>
    <row r="49" spans="1:6" ht="18.75">
      <c r="A49" s="67"/>
      <c r="F49" s="67"/>
    </row>
    <row r="50" spans="1:6" ht="18.75">
      <c r="A50" s="67"/>
      <c r="F50" s="67"/>
    </row>
    <row r="51" spans="1:6" ht="18.75">
      <c r="A51" s="67"/>
      <c r="F51" s="67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Normal="85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59.8515625" style="43" customWidth="1"/>
    <col min="2" max="2" width="13.140625" style="33" bestFit="1" customWidth="1"/>
    <col min="3" max="3" width="5.421875" style="76" customWidth="1"/>
    <col min="4" max="4" width="13.140625" style="79" customWidth="1"/>
    <col min="5" max="5" width="2.00390625" style="31" customWidth="1"/>
    <col min="6" max="6" width="13.8515625" style="32" customWidth="1"/>
    <col min="7" max="7" width="2.00390625" style="35" bestFit="1" customWidth="1"/>
    <col min="8" max="8" width="5.00390625" style="35" customWidth="1"/>
    <col min="9" max="16" width="9.140625" style="43" customWidth="1"/>
    <col min="17" max="16384" width="9.140625" style="35" customWidth="1"/>
  </cols>
  <sheetData>
    <row r="1" spans="1:6" ht="15">
      <c r="A1" s="273" t="str">
        <f>'Cover '!D1</f>
        <v>НЕОХИМ АД</v>
      </c>
      <c r="B1" s="274"/>
      <c r="C1" s="274"/>
      <c r="D1" s="274"/>
      <c r="E1" s="274"/>
      <c r="F1" s="274"/>
    </row>
    <row r="2" spans="1:16" s="34" customFormat="1" ht="15">
      <c r="A2" s="275" t="s">
        <v>91</v>
      </c>
      <c r="B2" s="276"/>
      <c r="C2" s="276"/>
      <c r="D2" s="276"/>
      <c r="E2" s="276"/>
      <c r="F2" s="276"/>
      <c r="I2" s="139"/>
      <c r="J2" s="139"/>
      <c r="K2" s="139"/>
      <c r="L2" s="139"/>
      <c r="M2" s="139"/>
      <c r="N2" s="139"/>
      <c r="O2" s="139"/>
      <c r="P2" s="139"/>
    </row>
    <row r="3" spans="1:5" ht="15">
      <c r="A3" s="191" t="s">
        <v>141</v>
      </c>
      <c r="B3" s="87"/>
      <c r="C3" s="152"/>
      <c r="D3" s="152"/>
      <c r="E3" s="88"/>
    </row>
    <row r="4" spans="1:5" ht="15">
      <c r="A4" s="191"/>
      <c r="B4" s="87"/>
      <c r="C4" s="152"/>
      <c r="D4" s="152"/>
      <c r="E4" s="88"/>
    </row>
    <row r="5" spans="1:5" ht="15">
      <c r="A5" s="191"/>
      <c r="B5" s="87"/>
      <c r="C5" s="152"/>
      <c r="D5" s="152"/>
      <c r="E5" s="88"/>
    </row>
    <row r="6" spans="1:5" ht="15">
      <c r="A6" s="191"/>
      <c r="B6" s="87"/>
      <c r="C6" s="152"/>
      <c r="D6" s="152"/>
      <c r="E6" s="88"/>
    </row>
    <row r="7" spans="1:6" ht="15" customHeight="1">
      <c r="A7" s="88"/>
      <c r="B7" s="277" t="s">
        <v>4</v>
      </c>
      <c r="C7" s="81"/>
      <c r="D7" s="278" t="s">
        <v>142</v>
      </c>
      <c r="E7" s="112"/>
      <c r="F7" s="278" t="s">
        <v>143</v>
      </c>
    </row>
    <row r="8" spans="1:6" ht="24.75" customHeight="1">
      <c r="A8" s="88"/>
      <c r="B8" s="277"/>
      <c r="C8" s="81"/>
      <c r="D8" s="279"/>
      <c r="E8" s="112"/>
      <c r="F8" s="279"/>
    </row>
    <row r="9" spans="1:6" ht="15">
      <c r="A9" s="90"/>
      <c r="C9" s="79"/>
      <c r="E9" s="40"/>
      <c r="F9" s="79"/>
    </row>
    <row r="10" spans="1:6" ht="15">
      <c r="A10" s="90"/>
      <c r="C10" s="79"/>
      <c r="E10" s="40"/>
      <c r="F10" s="79"/>
    </row>
    <row r="11" spans="1:8" ht="15">
      <c r="A11" s="88" t="s">
        <v>65</v>
      </c>
      <c r="B11" s="33">
        <v>3</v>
      </c>
      <c r="C11" s="79"/>
      <c r="D11" s="32">
        <v>139658</v>
      </c>
      <c r="E11" s="33"/>
      <c r="F11" s="32">
        <v>169792</v>
      </c>
      <c r="H11" s="43"/>
    </row>
    <row r="12" spans="1:6" ht="15">
      <c r="A12" s="88" t="s">
        <v>105</v>
      </c>
      <c r="B12" s="33">
        <v>4</v>
      </c>
      <c r="C12" s="79"/>
      <c r="D12" s="32">
        <v>1492</v>
      </c>
      <c r="E12" s="33"/>
      <c r="F12" s="32">
        <v>1489</v>
      </c>
    </row>
    <row r="13" spans="1:6" ht="15">
      <c r="A13" s="87" t="s">
        <v>80</v>
      </c>
      <c r="C13" s="79"/>
      <c r="D13" s="32">
        <v>21036</v>
      </c>
      <c r="E13" s="33"/>
      <c r="F13" s="32">
        <v>14759</v>
      </c>
    </row>
    <row r="14" spans="1:7" ht="15">
      <c r="A14" s="88" t="s">
        <v>108</v>
      </c>
      <c r="B14" s="33">
        <v>5</v>
      </c>
      <c r="C14" s="79"/>
      <c r="D14" s="32">
        <v>-135477</v>
      </c>
      <c r="E14" s="33"/>
      <c r="F14" s="32">
        <v>-143431</v>
      </c>
      <c r="G14" s="38"/>
    </row>
    <row r="15" spans="1:7" ht="15">
      <c r="A15" s="88" t="s">
        <v>3</v>
      </c>
      <c r="B15" s="33">
        <v>6</v>
      </c>
      <c r="C15" s="79"/>
      <c r="D15" s="32">
        <v>-8915</v>
      </c>
      <c r="E15" s="33"/>
      <c r="F15" s="32">
        <v>-9581</v>
      </c>
      <c r="G15" s="38"/>
    </row>
    <row r="16" spans="1:7" ht="15">
      <c r="A16" s="88" t="s">
        <v>125</v>
      </c>
      <c r="B16" s="33">
        <v>7</v>
      </c>
      <c r="C16" s="79"/>
      <c r="D16" s="32">
        <v>-12167</v>
      </c>
      <c r="E16" s="33"/>
      <c r="F16" s="32">
        <v>-12876</v>
      </c>
      <c r="G16" s="36"/>
    </row>
    <row r="17" spans="1:7" ht="15">
      <c r="A17" s="88" t="s">
        <v>81</v>
      </c>
      <c r="B17" s="33">
        <v>10</v>
      </c>
      <c r="C17" s="79"/>
      <c r="D17" s="32">
        <v>-5310</v>
      </c>
      <c r="E17" s="33"/>
      <c r="F17" s="32">
        <v>-5090</v>
      </c>
      <c r="G17" s="38"/>
    </row>
    <row r="18" spans="1:7" ht="15.75" customHeight="1">
      <c r="A18" s="88" t="s">
        <v>66</v>
      </c>
      <c r="B18" s="33">
        <v>8</v>
      </c>
      <c r="C18" s="79"/>
      <c r="D18" s="32">
        <v>-407</v>
      </c>
      <c r="E18" s="33"/>
      <c r="F18" s="32">
        <v>-329</v>
      </c>
      <c r="G18" s="36"/>
    </row>
    <row r="19" spans="1:7" ht="15" customHeight="1">
      <c r="A19" s="89" t="s">
        <v>138</v>
      </c>
      <c r="C19" s="79"/>
      <c r="D19" s="63">
        <f>SUM(D11:D18)</f>
        <v>-90</v>
      </c>
      <c r="E19" s="41"/>
      <c r="F19" s="63">
        <f>SUM(F11:F18)</f>
        <v>14733</v>
      </c>
      <c r="G19" s="38"/>
    </row>
    <row r="20" spans="1:7" ht="15" customHeight="1">
      <c r="A20" s="88"/>
      <c r="C20" s="79"/>
      <c r="D20" s="32"/>
      <c r="E20" s="33"/>
      <c r="G20" s="38"/>
    </row>
    <row r="21" spans="1:7" ht="15" customHeight="1">
      <c r="A21" s="88"/>
      <c r="C21" s="79"/>
      <c r="D21" s="32"/>
      <c r="E21" s="33"/>
      <c r="G21" s="38"/>
    </row>
    <row r="22" spans="1:7" ht="15" customHeight="1">
      <c r="A22" s="88" t="s">
        <v>109</v>
      </c>
      <c r="C22" s="79"/>
      <c r="D22" s="32">
        <v>1</v>
      </c>
      <c r="E22" s="33"/>
      <c r="F22" s="32">
        <v>1</v>
      </c>
      <c r="G22" s="38"/>
    </row>
    <row r="23" spans="1:7" ht="15">
      <c r="A23" s="43" t="s">
        <v>83</v>
      </c>
      <c r="C23" s="79"/>
      <c r="D23" s="147">
        <v>-1230</v>
      </c>
      <c r="E23" s="40"/>
      <c r="F23" s="147">
        <v>-907</v>
      </c>
      <c r="G23" s="38"/>
    </row>
    <row r="24" spans="1:7" ht="15">
      <c r="A24" s="186" t="s">
        <v>104</v>
      </c>
      <c r="B24" s="33">
        <v>9</v>
      </c>
      <c r="C24" s="79"/>
      <c r="D24" s="63">
        <f>SUM(D22:D23)</f>
        <v>-1229</v>
      </c>
      <c r="E24" s="41"/>
      <c r="F24" s="63">
        <f>SUM(F22:F23)</f>
        <v>-906</v>
      </c>
      <c r="G24" s="38"/>
    </row>
    <row r="25" spans="3:7" ht="15">
      <c r="C25" s="79"/>
      <c r="D25" s="32"/>
      <c r="E25" s="40"/>
      <c r="G25" s="38"/>
    </row>
    <row r="26" spans="1:7" ht="15">
      <c r="A26" s="89" t="s">
        <v>139</v>
      </c>
      <c r="C26" s="79"/>
      <c r="D26" s="148">
        <f>D24+D19</f>
        <v>-1319</v>
      </c>
      <c r="E26" s="41"/>
      <c r="F26" s="148">
        <f>F24+F19</f>
        <v>13827</v>
      </c>
      <c r="G26" s="37"/>
    </row>
    <row r="27" spans="1:7" ht="15">
      <c r="A27" s="89"/>
      <c r="C27" s="79"/>
      <c r="D27" s="41"/>
      <c r="E27" s="41"/>
      <c r="F27" s="41"/>
      <c r="G27" s="37"/>
    </row>
    <row r="28" spans="1:8" ht="15">
      <c r="A28" s="89"/>
      <c r="C28" s="79"/>
      <c r="D28" s="41"/>
      <c r="E28" s="40"/>
      <c r="F28" s="41"/>
      <c r="G28" s="42"/>
      <c r="H28" s="43"/>
    </row>
    <row r="29" spans="1:8" ht="15.75" thickBot="1">
      <c r="A29" s="271" t="s">
        <v>131</v>
      </c>
      <c r="B29" s="184"/>
      <c r="C29" s="142"/>
      <c r="D29" s="272">
        <f>D26</f>
        <v>-1319</v>
      </c>
      <c r="E29" s="141"/>
      <c r="F29" s="272">
        <f>F26</f>
        <v>13827</v>
      </c>
      <c r="G29" s="42"/>
      <c r="H29" s="43"/>
    </row>
    <row r="30" spans="1:7" ht="15.75" thickTop="1">
      <c r="A30" s="260"/>
      <c r="B30" s="40"/>
      <c r="C30" s="77"/>
      <c r="D30" s="266"/>
      <c r="E30" s="40"/>
      <c r="F30" s="266"/>
      <c r="G30" s="39"/>
    </row>
    <row r="31" spans="1:7" ht="15">
      <c r="A31" s="139"/>
      <c r="B31" s="267"/>
      <c r="C31" s="268"/>
      <c r="D31" s="269"/>
      <c r="E31" s="270"/>
      <c r="F31" s="269"/>
      <c r="G31" s="143"/>
    </row>
    <row r="32" spans="1:6" ht="15">
      <c r="A32" s="144"/>
      <c r="C32" s="40"/>
      <c r="D32" s="60"/>
      <c r="E32" s="60"/>
      <c r="F32" s="60"/>
    </row>
    <row r="33" spans="1:6" ht="15">
      <c r="A33" s="144"/>
      <c r="C33" s="40"/>
      <c r="D33" s="60"/>
      <c r="E33" s="60"/>
      <c r="F33" s="60"/>
    </row>
    <row r="34" spans="1:6" ht="15">
      <c r="A34" s="262"/>
      <c r="C34" s="40"/>
      <c r="E34" s="60"/>
      <c r="F34" s="60"/>
    </row>
    <row r="35" spans="1:6" s="43" customFormat="1" ht="15">
      <c r="A35" s="263"/>
      <c r="B35" s="33"/>
      <c r="C35" s="79"/>
      <c r="D35" s="183"/>
      <c r="E35" s="33"/>
      <c r="F35" s="32"/>
    </row>
    <row r="36" spans="1:6" s="43" customFormat="1" ht="15">
      <c r="A36" s="240"/>
      <c r="B36" s="183"/>
      <c r="C36" s="183"/>
      <c r="D36" s="183"/>
      <c r="E36" s="33"/>
      <c r="F36" s="32"/>
    </row>
    <row r="37" spans="1:6" s="43" customFormat="1" ht="15">
      <c r="A37" s="182"/>
      <c r="B37" s="183"/>
      <c r="C37" s="183"/>
      <c r="D37" s="79"/>
      <c r="E37" s="33"/>
      <c r="F37" s="32"/>
    </row>
    <row r="38" spans="1:6" s="43" customFormat="1" ht="15">
      <c r="A38" s="182"/>
      <c r="B38" s="183"/>
      <c r="C38" s="183"/>
      <c r="D38" s="79"/>
      <c r="E38" s="33"/>
      <c r="F38" s="32"/>
    </row>
    <row r="39" spans="1:3" ht="15">
      <c r="A39" s="182"/>
      <c r="B39" s="183"/>
      <c r="C39" s="183"/>
    </row>
    <row r="40" spans="1:4" ht="15">
      <c r="A40" s="182"/>
      <c r="B40" s="183"/>
      <c r="C40" s="177"/>
      <c r="D40" s="76"/>
    </row>
    <row r="41" spans="1:4" ht="15">
      <c r="A41" s="187"/>
      <c r="B41" s="79"/>
      <c r="D41" s="76"/>
    </row>
    <row r="42" spans="1:7" ht="15">
      <c r="A42" s="157" t="s">
        <v>71</v>
      </c>
      <c r="B42" s="159" t="s">
        <v>100</v>
      </c>
      <c r="C42" s="114"/>
      <c r="F42" s="75"/>
      <c r="G42" s="45"/>
    </row>
    <row r="43" spans="1:5" ht="15">
      <c r="A43" s="188" t="s">
        <v>137</v>
      </c>
      <c r="B43" s="176"/>
      <c r="C43" s="75"/>
      <c r="D43" s="80"/>
      <c r="E43" s="113" t="s">
        <v>101</v>
      </c>
    </row>
    <row r="44" spans="1:7" ht="15">
      <c r="A44" s="157"/>
      <c r="B44" s="176"/>
      <c r="C44" s="75"/>
      <c r="D44" s="80"/>
      <c r="E44" s="96"/>
      <c r="F44" s="75"/>
      <c r="G44" s="45"/>
    </row>
    <row r="45" spans="1:6" ht="24" customHeight="1">
      <c r="A45" s="98"/>
      <c r="B45" s="98"/>
      <c r="C45" s="20"/>
      <c r="D45" s="157"/>
      <c r="F45" s="94"/>
    </row>
    <row r="46" spans="1:6" ht="15">
      <c r="A46" s="98"/>
      <c r="B46" s="98"/>
      <c r="C46" s="20"/>
      <c r="D46" s="80"/>
      <c r="E46" s="20"/>
      <c r="F46" s="95"/>
    </row>
    <row r="47" spans="1:7" ht="15">
      <c r="A47" s="195"/>
      <c r="G47" s="45"/>
    </row>
    <row r="50" ht="15">
      <c r="A50" s="195"/>
    </row>
    <row r="51" ht="15">
      <c r="A51" s="187"/>
    </row>
    <row r="52" ht="15">
      <c r="A52" s="195"/>
    </row>
    <row r="53" ht="15">
      <c r="A53" s="195"/>
    </row>
    <row r="54" ht="15">
      <c r="A54" s="195"/>
    </row>
    <row r="55" ht="15">
      <c r="A55" s="195"/>
    </row>
    <row r="56" ht="15">
      <c r="A56" s="189"/>
    </row>
    <row r="57" spans="1:6" ht="15">
      <c r="A57" s="97"/>
      <c r="B57" s="176"/>
      <c r="C57" s="80"/>
      <c r="D57" s="98"/>
      <c r="E57" s="98"/>
      <c r="F57" s="98"/>
    </row>
    <row r="58" spans="1:6" ht="15">
      <c r="A58" s="98"/>
      <c r="B58" s="176"/>
      <c r="C58" s="80"/>
      <c r="D58" s="98"/>
      <c r="E58" s="98"/>
      <c r="F58" s="98"/>
    </row>
    <row r="59" spans="1:6" ht="15">
      <c r="A59" s="195"/>
      <c r="B59" s="176"/>
      <c r="C59" s="80"/>
      <c r="D59" s="98"/>
      <c r="E59" s="98"/>
      <c r="F59" s="98"/>
    </row>
    <row r="60" spans="1:6" ht="15">
      <c r="A60" s="189"/>
      <c r="B60" s="92"/>
      <c r="C60" s="93"/>
      <c r="D60" s="93"/>
      <c r="E60" s="93"/>
      <c r="F60" s="93"/>
    </row>
    <row r="61" ht="15" customHeight="1">
      <c r="A61" s="195"/>
    </row>
    <row r="62" ht="15">
      <c r="A62" s="195"/>
    </row>
    <row r="63" ht="15">
      <c r="A63" s="195"/>
    </row>
    <row r="64" ht="15">
      <c r="A64" s="195"/>
    </row>
    <row r="65" ht="15">
      <c r="A65" s="195"/>
    </row>
    <row r="66" ht="15">
      <c r="A66" s="195"/>
    </row>
    <row r="67" ht="15">
      <c r="A67" s="195"/>
    </row>
    <row r="68" ht="15">
      <c r="A68" s="195"/>
    </row>
    <row r="69" ht="15">
      <c r="A69" s="195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view="pageBreakPreview" zoomScaleSheetLayoutView="100" zoomScalePageLayoutView="0" workbookViewId="0" topLeftCell="A19">
      <selection activeCell="D56" sqref="D56"/>
    </sheetView>
  </sheetViews>
  <sheetFormatPr defaultColWidth="9.140625" defaultRowHeight="12.75"/>
  <cols>
    <col min="1" max="1" width="53.00390625" style="45" customWidth="1"/>
    <col min="2" max="2" width="10.421875" style="160" bestFit="1" customWidth="1"/>
    <col min="3" max="3" width="2.7109375" style="21" customWidth="1"/>
    <col min="4" max="4" width="16.28125" style="45" customWidth="1"/>
    <col min="5" max="5" width="2.7109375" style="45" customWidth="1"/>
    <col min="6" max="6" width="17.421875" style="45" customWidth="1"/>
    <col min="7" max="16384" width="9.140625" style="16" customWidth="1"/>
  </cols>
  <sheetData>
    <row r="1" spans="1:6" ht="15">
      <c r="A1" s="71" t="str">
        <f>'Cover '!D1</f>
        <v>НЕОХИМ АД</v>
      </c>
      <c r="B1" s="161"/>
      <c r="C1" s="15"/>
      <c r="D1" s="71"/>
      <c r="E1" s="72"/>
      <c r="F1" s="71"/>
    </row>
    <row r="2" spans="1:6" s="18" customFormat="1" ht="15">
      <c r="A2" s="72" t="s">
        <v>92</v>
      </c>
      <c r="B2" s="162"/>
      <c r="C2" s="17"/>
      <c r="D2" s="72"/>
      <c r="E2" s="72"/>
      <c r="F2" s="72"/>
    </row>
    <row r="3" spans="1:6" ht="15" customHeight="1">
      <c r="A3" s="72" t="str">
        <f>SCI!A3</f>
        <v>към 30 юни 2014 година</v>
      </c>
      <c r="B3" s="163"/>
      <c r="C3" s="18"/>
      <c r="D3" s="48"/>
      <c r="E3" s="48"/>
      <c r="F3" s="48"/>
    </row>
    <row r="4" spans="1:6" ht="15" customHeight="1">
      <c r="A4" s="72"/>
      <c r="B4" s="163"/>
      <c r="C4" s="18"/>
      <c r="D4" s="48"/>
      <c r="E4" s="48"/>
      <c r="F4" s="48"/>
    </row>
    <row r="5" spans="1:6" ht="15" customHeight="1">
      <c r="A5" s="72"/>
      <c r="B5" s="163"/>
      <c r="C5" s="18"/>
      <c r="D5" s="48"/>
      <c r="E5" s="48"/>
      <c r="F5" s="48"/>
    </row>
    <row r="6" spans="1:6" s="19" customFormat="1" ht="15" customHeight="1">
      <c r="A6" s="98"/>
      <c r="B6" s="280" t="s">
        <v>4</v>
      </c>
      <c r="C6" s="85"/>
      <c r="D6" s="281" t="s">
        <v>142</v>
      </c>
      <c r="E6" s="99"/>
      <c r="F6" s="281" t="s">
        <v>113</v>
      </c>
    </row>
    <row r="7" spans="1:6" ht="37.5" customHeight="1">
      <c r="A7" s="149" t="s">
        <v>64</v>
      </c>
      <c r="B7" s="280"/>
      <c r="C7" s="76"/>
      <c r="D7" s="282"/>
      <c r="E7" s="100"/>
      <c r="F7" s="282"/>
    </row>
    <row r="8" spans="1:6" ht="17.25" customHeight="1">
      <c r="A8" s="98"/>
      <c r="B8" s="79"/>
      <c r="C8" s="76"/>
      <c r="D8" s="91"/>
      <c r="E8" s="100"/>
      <c r="F8" s="91"/>
    </row>
    <row r="9" spans="1:6" s="45" customFormat="1" ht="15" customHeight="1">
      <c r="A9" s="149" t="s">
        <v>10</v>
      </c>
      <c r="B9" s="164"/>
      <c r="C9" s="44"/>
      <c r="D9" s="98"/>
      <c r="E9" s="98"/>
      <c r="F9" s="98"/>
    </row>
    <row r="10" spans="1:6" s="45" customFormat="1" ht="15">
      <c r="A10" s="101" t="s">
        <v>40</v>
      </c>
      <c r="B10" s="160">
        <v>10</v>
      </c>
      <c r="C10" s="44"/>
      <c r="D10" s="102">
        <v>108279</v>
      </c>
      <c r="E10" s="98"/>
      <c r="F10" s="102">
        <v>110628</v>
      </c>
    </row>
    <row r="11" spans="1:6" s="45" customFormat="1" ht="15">
      <c r="A11" s="103" t="s">
        <v>34</v>
      </c>
      <c r="B11" s="160">
        <v>10</v>
      </c>
      <c r="C11" s="44"/>
      <c r="D11" s="102">
        <v>347</v>
      </c>
      <c r="E11" s="102"/>
      <c r="F11" s="102">
        <v>299</v>
      </c>
    </row>
    <row r="12" spans="1:6" s="45" customFormat="1" ht="15">
      <c r="A12" s="103" t="s">
        <v>85</v>
      </c>
      <c r="B12" s="160">
        <v>11</v>
      </c>
      <c r="C12" s="44"/>
      <c r="D12" s="102">
        <v>4237</v>
      </c>
      <c r="E12" s="102"/>
      <c r="F12" s="102">
        <v>4237</v>
      </c>
    </row>
    <row r="13" spans="1:6" s="45" customFormat="1" ht="15">
      <c r="A13" s="103" t="s">
        <v>111</v>
      </c>
      <c r="B13" s="160"/>
      <c r="C13" s="44"/>
      <c r="D13" s="102">
        <v>4</v>
      </c>
      <c r="E13" s="102"/>
      <c r="F13" s="102">
        <v>5</v>
      </c>
    </row>
    <row r="14" spans="1:6" s="45" customFormat="1" ht="15">
      <c r="A14" s="103" t="s">
        <v>35</v>
      </c>
      <c r="B14" s="160"/>
      <c r="C14" s="44"/>
      <c r="D14" s="102">
        <v>3</v>
      </c>
      <c r="E14" s="102"/>
      <c r="F14" s="102">
        <v>3</v>
      </c>
    </row>
    <row r="15" spans="1:6" s="45" customFormat="1" ht="15">
      <c r="A15" s="103" t="s">
        <v>107</v>
      </c>
      <c r="B15" s="160"/>
      <c r="C15" s="44"/>
      <c r="D15" s="102">
        <v>694</v>
      </c>
      <c r="E15" s="102"/>
      <c r="F15" s="102">
        <v>694</v>
      </c>
    </row>
    <row r="16" spans="1:6" s="45" customFormat="1" ht="15">
      <c r="A16" s="98"/>
      <c r="B16" s="164"/>
      <c r="C16" s="44"/>
      <c r="D16" s="218">
        <f>SUM(D10:D15)</f>
        <v>113564</v>
      </c>
      <c r="E16" s="104"/>
      <c r="F16" s="218">
        <f>SUM(F10:F15)</f>
        <v>115866</v>
      </c>
    </row>
    <row r="17" spans="1:6" s="45" customFormat="1" ht="7.5" customHeight="1">
      <c r="A17" s="98"/>
      <c r="B17" s="164"/>
      <c r="C17" s="44"/>
      <c r="D17" s="104"/>
      <c r="E17" s="104"/>
      <c r="F17" s="104"/>
    </row>
    <row r="18" spans="1:6" s="45" customFormat="1" ht="15">
      <c r="A18" s="149" t="s">
        <v>11</v>
      </c>
      <c r="B18" s="164"/>
      <c r="C18" s="44"/>
      <c r="D18" s="104"/>
      <c r="E18" s="104"/>
      <c r="F18" s="104"/>
    </row>
    <row r="19" spans="1:6" s="45" customFormat="1" ht="15">
      <c r="A19" s="101" t="s">
        <v>7</v>
      </c>
      <c r="B19" s="160">
        <v>12</v>
      </c>
      <c r="C19" s="80"/>
      <c r="D19" s="73">
        <v>47901</v>
      </c>
      <c r="E19" s="73"/>
      <c r="F19" s="73">
        <v>28360</v>
      </c>
    </row>
    <row r="20" spans="1:6" s="45" customFormat="1" ht="15">
      <c r="A20" s="101" t="s">
        <v>20</v>
      </c>
      <c r="B20" s="160">
        <v>13</v>
      </c>
      <c r="C20" s="80"/>
      <c r="D20" s="73">
        <v>15199</v>
      </c>
      <c r="E20" s="73"/>
      <c r="F20" s="73">
        <v>18805</v>
      </c>
    </row>
    <row r="21" spans="1:6" s="45" customFormat="1" ht="15">
      <c r="A21" s="101" t="s">
        <v>95</v>
      </c>
      <c r="B21" s="160">
        <v>14</v>
      </c>
      <c r="C21" s="80"/>
      <c r="D21" s="73">
        <v>1092</v>
      </c>
      <c r="E21" s="73"/>
      <c r="F21" s="73">
        <v>3259</v>
      </c>
    </row>
    <row r="22" spans="1:6" s="45" customFormat="1" ht="15">
      <c r="A22" s="98" t="s">
        <v>86</v>
      </c>
      <c r="B22" s="160">
        <v>15</v>
      </c>
      <c r="C22" s="80"/>
      <c r="D22" s="73">
        <v>10738</v>
      </c>
      <c r="E22" s="73"/>
      <c r="F22" s="73">
        <v>2094</v>
      </c>
    </row>
    <row r="23" spans="1:8" s="45" customFormat="1" ht="15">
      <c r="A23" s="101" t="s">
        <v>52</v>
      </c>
      <c r="B23" s="160">
        <v>16</v>
      </c>
      <c r="C23" s="80"/>
      <c r="D23" s="73">
        <v>319</v>
      </c>
      <c r="E23" s="73"/>
      <c r="F23" s="73">
        <v>543</v>
      </c>
      <c r="H23" s="150"/>
    </row>
    <row r="24" spans="1:6" s="45" customFormat="1" ht="15">
      <c r="A24" s="149"/>
      <c r="B24" s="164"/>
      <c r="C24" s="44"/>
      <c r="D24" s="218">
        <f>SUM(D19:D23)</f>
        <v>75249</v>
      </c>
      <c r="E24" s="104"/>
      <c r="F24" s="218">
        <f>SUM(F19:F23)</f>
        <v>53061</v>
      </c>
    </row>
    <row r="25" spans="1:6" s="45" customFormat="1" ht="7.5" customHeight="1">
      <c r="A25" s="101"/>
      <c r="B25" s="160"/>
      <c r="C25" s="80"/>
      <c r="D25" s="74"/>
      <c r="E25" s="74"/>
      <c r="F25" s="74"/>
    </row>
    <row r="26" spans="1:6" s="45" customFormat="1" ht="15.75" thickBot="1">
      <c r="A26" s="149" t="s">
        <v>12</v>
      </c>
      <c r="B26" s="164"/>
      <c r="C26" s="44"/>
      <c r="D26" s="219">
        <f>SUM(D16+D24)</f>
        <v>188813</v>
      </c>
      <c r="E26" s="104"/>
      <c r="F26" s="219">
        <f>SUM(F16+F24)</f>
        <v>168927</v>
      </c>
    </row>
    <row r="27" spans="1:6" s="45" customFormat="1" ht="15.75" thickTop="1">
      <c r="A27" s="101"/>
      <c r="B27" s="160"/>
      <c r="C27" s="80"/>
      <c r="D27" s="98"/>
      <c r="E27" s="98"/>
      <c r="F27" s="98"/>
    </row>
    <row r="28" spans="1:6" s="45" customFormat="1" ht="15">
      <c r="A28" s="149" t="s">
        <v>17</v>
      </c>
      <c r="B28" s="79"/>
      <c r="C28" s="79"/>
      <c r="D28" s="91"/>
      <c r="E28" s="100"/>
      <c r="F28" s="91"/>
    </row>
    <row r="29" spans="1:6" s="45" customFormat="1" ht="7.5" customHeight="1">
      <c r="A29" s="149"/>
      <c r="B29" s="79"/>
      <c r="C29" s="79"/>
      <c r="D29" s="91"/>
      <c r="E29" s="100"/>
      <c r="F29" s="91"/>
    </row>
    <row r="30" spans="1:6" s="45" customFormat="1" ht="15">
      <c r="A30" s="149" t="s">
        <v>67</v>
      </c>
      <c r="B30" s="79"/>
      <c r="C30" s="79"/>
      <c r="D30" s="91"/>
      <c r="E30" s="100"/>
      <c r="F30" s="91"/>
    </row>
    <row r="31" spans="1:6" s="45" customFormat="1" ht="15">
      <c r="A31" s="101" t="s">
        <v>38</v>
      </c>
      <c r="B31" s="185"/>
      <c r="C31" s="44"/>
      <c r="D31" s="73">
        <v>2654</v>
      </c>
      <c r="E31" s="73"/>
      <c r="F31" s="73">
        <v>2654</v>
      </c>
    </row>
    <row r="32" spans="1:6" s="45" customFormat="1" ht="15">
      <c r="A32" s="101" t="s">
        <v>56</v>
      </c>
      <c r="B32" s="185"/>
      <c r="C32" s="44"/>
      <c r="D32" s="73">
        <v>-3575</v>
      </c>
      <c r="E32" s="73"/>
      <c r="F32" s="73">
        <v>-3575</v>
      </c>
    </row>
    <row r="33" spans="1:6" s="45" customFormat="1" ht="15">
      <c r="A33" s="101" t="s">
        <v>82</v>
      </c>
      <c r="B33" s="185"/>
      <c r="C33" s="44"/>
      <c r="D33" s="73">
        <v>265</v>
      </c>
      <c r="E33" s="73"/>
      <c r="F33" s="73">
        <v>265</v>
      </c>
    </row>
    <row r="34" spans="1:6" s="45" customFormat="1" ht="15">
      <c r="A34" s="101" t="s">
        <v>129</v>
      </c>
      <c r="B34" s="164"/>
      <c r="C34" s="44"/>
      <c r="D34" s="73">
        <v>95765</v>
      </c>
      <c r="E34" s="73"/>
      <c r="F34" s="73">
        <f>97884-800</f>
        <v>97084</v>
      </c>
    </row>
    <row r="35" spans="1:6" s="45" customFormat="1" ht="15">
      <c r="A35" s="149"/>
      <c r="B35" s="160">
        <v>17</v>
      </c>
      <c r="C35" s="44"/>
      <c r="D35" s="105">
        <f>SUM(D31:D34)</f>
        <v>95109</v>
      </c>
      <c r="E35" s="106"/>
      <c r="F35" s="105">
        <f>SUM(F31:F34)</f>
        <v>96428</v>
      </c>
    </row>
    <row r="36" spans="1:6" s="45" customFormat="1" ht="7.5" customHeight="1">
      <c r="A36" s="149"/>
      <c r="B36" s="164"/>
      <c r="C36" s="44"/>
      <c r="D36" s="106"/>
      <c r="E36" s="106"/>
      <c r="F36" s="106"/>
    </row>
    <row r="37" spans="1:6" s="45" customFormat="1" ht="15">
      <c r="A37" s="151" t="s">
        <v>68</v>
      </c>
      <c r="B37" s="164"/>
      <c r="C37" s="44"/>
      <c r="D37" s="106"/>
      <c r="E37" s="106"/>
      <c r="F37" s="106"/>
    </row>
    <row r="38" spans="1:6" s="45" customFormat="1" ht="15">
      <c r="A38" s="151"/>
      <c r="B38" s="164"/>
      <c r="C38" s="44"/>
      <c r="D38" s="106"/>
      <c r="E38" s="106"/>
      <c r="F38" s="106"/>
    </row>
    <row r="39" spans="1:6" s="45" customFormat="1" ht="15">
      <c r="A39" s="149" t="s">
        <v>110</v>
      </c>
      <c r="B39" s="185"/>
      <c r="C39" s="44"/>
      <c r="D39" s="106"/>
      <c r="E39" s="106"/>
      <c r="F39" s="106"/>
    </row>
    <row r="40" spans="1:6" s="45" customFormat="1" ht="15">
      <c r="A40" s="101" t="s">
        <v>87</v>
      </c>
      <c r="B40" s="185">
        <v>18</v>
      </c>
      <c r="C40" s="44"/>
      <c r="D40" s="107">
        <v>24643</v>
      </c>
      <c r="E40" s="106"/>
      <c r="F40" s="107">
        <v>17047</v>
      </c>
    </row>
    <row r="41" spans="1:6" s="45" customFormat="1" ht="15">
      <c r="A41" s="101" t="s">
        <v>57</v>
      </c>
      <c r="B41" s="185">
        <v>19</v>
      </c>
      <c r="C41" s="44"/>
      <c r="D41" s="73">
        <v>1514</v>
      </c>
      <c r="E41" s="73"/>
      <c r="F41" s="73">
        <v>1477</v>
      </c>
    </row>
    <row r="42" spans="1:6" s="45" customFormat="1" ht="15">
      <c r="A42" s="101" t="s">
        <v>74</v>
      </c>
      <c r="B42" s="185">
        <v>20</v>
      </c>
      <c r="C42" s="44"/>
      <c r="D42" s="107">
        <v>41</v>
      </c>
      <c r="E42" s="106"/>
      <c r="F42" s="107">
        <v>41</v>
      </c>
    </row>
    <row r="43" spans="1:6" s="45" customFormat="1" ht="15">
      <c r="A43" s="87" t="s">
        <v>121</v>
      </c>
      <c r="B43" s="185"/>
      <c r="C43" s="44"/>
      <c r="D43" s="73">
        <v>1672</v>
      </c>
      <c r="E43" s="73"/>
      <c r="F43" s="73">
        <v>1672</v>
      </c>
    </row>
    <row r="44" spans="1:6" s="45" customFormat="1" ht="15">
      <c r="A44" s="88" t="s">
        <v>127</v>
      </c>
      <c r="B44" s="185">
        <v>21</v>
      </c>
      <c r="C44" s="44"/>
      <c r="D44" s="73">
        <v>298</v>
      </c>
      <c r="E44" s="73"/>
      <c r="F44" s="73">
        <v>298</v>
      </c>
    </row>
    <row r="45" spans="1:6" s="45" customFormat="1" ht="15">
      <c r="A45" s="103" t="s">
        <v>102</v>
      </c>
      <c r="B45" s="185">
        <v>3</v>
      </c>
      <c r="C45" s="44"/>
      <c r="D45" s="73">
        <v>0</v>
      </c>
      <c r="E45" s="73"/>
      <c r="F45" s="73">
        <v>0</v>
      </c>
    </row>
    <row r="46" spans="1:6" s="45" customFormat="1" ht="15">
      <c r="A46" s="98"/>
      <c r="B46" s="185"/>
      <c r="C46" s="44"/>
      <c r="D46" s="105">
        <f>SUM(D40:D45)</f>
        <v>28168</v>
      </c>
      <c r="E46" s="106"/>
      <c r="F46" s="105">
        <f>SUM(F40:F45)</f>
        <v>20535</v>
      </c>
    </row>
    <row r="47" spans="1:6" s="45" customFormat="1" ht="7.5" customHeight="1">
      <c r="A47" s="149"/>
      <c r="B47" s="164"/>
      <c r="C47" s="44"/>
      <c r="D47" s="106"/>
      <c r="E47" s="106"/>
      <c r="F47" s="106"/>
    </row>
    <row r="48" spans="1:6" s="45" customFormat="1" ht="15">
      <c r="A48" s="149" t="s">
        <v>36</v>
      </c>
      <c r="B48" s="164"/>
      <c r="C48" s="153"/>
      <c r="D48" s="98"/>
      <c r="E48" s="98"/>
      <c r="F48" s="98"/>
    </row>
    <row r="49" spans="1:6" s="45" customFormat="1" ht="15">
      <c r="A49" s="108" t="s">
        <v>88</v>
      </c>
      <c r="B49" s="160">
        <v>22</v>
      </c>
      <c r="C49" s="153"/>
      <c r="D49" s="73">
        <v>26328</v>
      </c>
      <c r="E49" s="98"/>
      <c r="F49" s="73">
        <v>14781</v>
      </c>
    </row>
    <row r="50" spans="1:6" s="45" customFormat="1" ht="15">
      <c r="A50" s="108" t="s">
        <v>53</v>
      </c>
      <c r="B50" s="160">
        <v>18</v>
      </c>
      <c r="C50" s="153"/>
      <c r="D50" s="73">
        <v>2443</v>
      </c>
      <c r="E50" s="98"/>
      <c r="F50" s="73">
        <v>4184</v>
      </c>
    </row>
    <row r="51" spans="1:6" s="45" customFormat="1" ht="15">
      <c r="A51" s="108" t="s">
        <v>21</v>
      </c>
      <c r="B51" s="160">
        <v>23</v>
      </c>
      <c r="C51" s="80"/>
      <c r="D51" s="73">
        <v>16514</v>
      </c>
      <c r="E51" s="109"/>
      <c r="F51" s="73">
        <v>24085</v>
      </c>
    </row>
    <row r="52" spans="1:6" s="45" customFormat="1" ht="15">
      <c r="A52" s="108" t="s">
        <v>22</v>
      </c>
      <c r="B52" s="160">
        <v>24</v>
      </c>
      <c r="C52" s="153"/>
      <c r="D52" s="73">
        <v>17357</v>
      </c>
      <c r="E52" s="98"/>
      <c r="F52" s="73">
        <v>5266</v>
      </c>
    </row>
    <row r="53" spans="1:6" s="45" customFormat="1" ht="15">
      <c r="A53" s="108" t="s">
        <v>69</v>
      </c>
      <c r="B53" s="160">
        <v>25</v>
      </c>
      <c r="C53" s="80"/>
      <c r="D53" s="73">
        <v>1599</v>
      </c>
      <c r="E53" s="109"/>
      <c r="F53" s="73">
        <v>1418</v>
      </c>
    </row>
    <row r="54" spans="1:6" s="45" customFormat="1" ht="15">
      <c r="A54" s="108" t="s">
        <v>58</v>
      </c>
      <c r="B54" s="160">
        <v>26</v>
      </c>
      <c r="C54" s="80"/>
      <c r="D54" s="73">
        <v>284</v>
      </c>
      <c r="E54" s="109"/>
      <c r="F54" s="73">
        <v>315</v>
      </c>
    </row>
    <row r="55" spans="1:6" s="45" customFormat="1" ht="15">
      <c r="A55" s="108" t="s">
        <v>37</v>
      </c>
      <c r="B55" s="160">
        <v>27</v>
      </c>
      <c r="C55" s="80"/>
      <c r="D55" s="73">
        <v>1011</v>
      </c>
      <c r="E55" s="109"/>
      <c r="F55" s="73">
        <v>1915</v>
      </c>
    </row>
    <row r="56" spans="1:6" s="45" customFormat="1" ht="15">
      <c r="A56" s="149"/>
      <c r="B56" s="160"/>
      <c r="C56" s="44"/>
      <c r="D56" s="105">
        <f>SUM(D49:D55)</f>
        <v>65536</v>
      </c>
      <c r="E56" s="106"/>
      <c r="F56" s="105">
        <f>SUM(F49:F55)</f>
        <v>51964</v>
      </c>
    </row>
    <row r="57" spans="1:6" s="45" customFormat="1" ht="7.5" customHeight="1">
      <c r="A57" s="154"/>
      <c r="B57" s="164"/>
      <c r="C57" s="44"/>
      <c r="D57" s="220"/>
      <c r="E57" s="106"/>
      <c r="F57" s="220"/>
    </row>
    <row r="58" spans="1:6" s="45" customFormat="1" ht="15.75" thickBot="1">
      <c r="A58" s="149" t="s">
        <v>18</v>
      </c>
      <c r="B58" s="164"/>
      <c r="C58" s="44"/>
      <c r="D58" s="110">
        <f>D35+D46+D56</f>
        <v>188813</v>
      </c>
      <c r="E58" s="106"/>
      <c r="F58" s="110">
        <f>F35+F46+F56</f>
        <v>168927</v>
      </c>
    </row>
    <row r="59" spans="1:6" s="45" customFormat="1" ht="7.5" customHeight="1" thickTop="1">
      <c r="A59" s="101"/>
      <c r="B59" s="164"/>
      <c r="C59" s="80"/>
      <c r="D59" s="98"/>
      <c r="E59" s="98"/>
      <c r="F59" s="98"/>
    </row>
    <row r="60" spans="1:3" s="45" customFormat="1" ht="15">
      <c r="A60" s="84"/>
      <c r="B60" s="160"/>
      <c r="C60" s="80"/>
    </row>
    <row r="61" spans="1:3" s="45" customFormat="1" ht="15">
      <c r="A61" s="178"/>
      <c r="B61" s="160"/>
      <c r="C61" s="80"/>
    </row>
    <row r="62" spans="1:3" s="45" customFormat="1" ht="15">
      <c r="A62" s="262"/>
      <c r="B62" s="160"/>
      <c r="C62" s="80"/>
    </row>
    <row r="63" spans="1:3" s="45" customFormat="1" ht="15">
      <c r="A63" s="263"/>
      <c r="B63" s="160"/>
      <c r="C63" s="80"/>
    </row>
    <row r="64" spans="1:6" s="179" customFormat="1" ht="15">
      <c r="A64" s="240"/>
      <c r="B64" s="160"/>
      <c r="C64" s="183"/>
      <c r="D64" s="183"/>
      <c r="E64" s="45"/>
      <c r="F64" s="183"/>
    </row>
    <row r="65" spans="1:6" s="179" customFormat="1" ht="15">
      <c r="A65" s="182"/>
      <c r="B65" s="183"/>
      <c r="C65" s="183"/>
      <c r="D65" s="183"/>
      <c r="E65" s="45"/>
      <c r="F65" s="183"/>
    </row>
    <row r="66" spans="1:6" s="179" customFormat="1" ht="15">
      <c r="A66" s="182"/>
      <c r="B66" s="183"/>
      <c r="C66" s="183"/>
      <c r="D66" s="183"/>
      <c r="E66" s="45"/>
      <c r="F66" s="183"/>
    </row>
    <row r="67" spans="1:6" s="179" customFormat="1" ht="15">
      <c r="A67" s="182"/>
      <c r="B67" s="183"/>
      <c r="C67" s="183"/>
      <c r="D67" s="183"/>
      <c r="E67" s="45"/>
      <c r="F67" s="183"/>
    </row>
    <row r="68" spans="1:3" s="45" customFormat="1" ht="15">
      <c r="A68" s="84"/>
      <c r="B68" s="183"/>
      <c r="C68" s="80"/>
    </row>
    <row r="69" spans="1:6" ht="7.5" customHeight="1">
      <c r="A69" s="101"/>
      <c r="C69" s="80"/>
      <c r="D69" s="98"/>
      <c r="E69" s="98"/>
      <c r="F69" s="98"/>
    </row>
    <row r="70" spans="1:6" ht="7.5" customHeight="1">
      <c r="A70" s="101"/>
      <c r="D70" s="98"/>
      <c r="E70" s="98"/>
      <c r="F70" s="98"/>
    </row>
    <row r="71" spans="1:7" ht="15">
      <c r="A71" s="157" t="s">
        <v>70</v>
      </c>
      <c r="B71" s="159" t="s">
        <v>100</v>
      </c>
      <c r="D71" s="114"/>
      <c r="E71" s="79"/>
      <c r="F71" s="31"/>
      <c r="G71" s="75"/>
    </row>
    <row r="72" spans="1:7" ht="15">
      <c r="A72" s="188" t="s">
        <v>135</v>
      </c>
      <c r="C72" s="176"/>
      <c r="D72" s="75"/>
      <c r="E72" s="80"/>
      <c r="F72" s="113" t="s">
        <v>101</v>
      </c>
      <c r="G72" s="32"/>
    </row>
    <row r="73" spans="1:6" ht="15">
      <c r="A73" s="157"/>
      <c r="D73" s="158"/>
      <c r="E73" s="75"/>
      <c r="F73" s="158"/>
    </row>
    <row r="74" spans="1:6" ht="15">
      <c r="A74" s="98"/>
      <c r="D74" s="98"/>
      <c r="E74" s="98"/>
      <c r="F74" s="98"/>
    </row>
    <row r="75" spans="1:6" ht="15">
      <c r="A75" s="98"/>
      <c r="B75" s="98"/>
      <c r="D75" s="98"/>
      <c r="E75" s="98"/>
      <c r="F75" s="98"/>
    </row>
    <row r="76" spans="1:6" ht="15">
      <c r="A76" s="195"/>
      <c r="B76" s="98"/>
      <c r="D76" s="98"/>
      <c r="E76" s="98"/>
      <c r="F76" s="98"/>
    </row>
    <row r="77" spans="1:6" ht="15">
      <c r="A77" s="189"/>
      <c r="B77" s="98"/>
      <c r="D77" s="98"/>
      <c r="E77" s="98"/>
      <c r="F77" s="98"/>
    </row>
    <row r="78" spans="1:6" ht="15">
      <c r="A78" s="98"/>
      <c r="C78" s="20"/>
      <c r="D78" s="98"/>
      <c r="E78" s="98"/>
      <c r="F78" s="98"/>
    </row>
    <row r="79" spans="1:6" ht="15">
      <c r="A79" s="98"/>
      <c r="B79" s="165"/>
      <c r="C79" s="20"/>
      <c r="D79" s="98"/>
      <c r="E79" s="98"/>
      <c r="F79" s="98"/>
    </row>
    <row r="80" spans="1:6" ht="15">
      <c r="A80" s="98"/>
      <c r="B80" s="165"/>
      <c r="C80" s="20"/>
      <c r="D80" s="98"/>
      <c r="E80" s="98"/>
      <c r="F80" s="98"/>
    </row>
    <row r="81" spans="1:6" ht="15">
      <c r="A81" s="98"/>
      <c r="B81" s="165"/>
      <c r="C81" s="20"/>
      <c r="D81" s="98"/>
      <c r="E81" s="98"/>
      <c r="F81" s="98"/>
    </row>
    <row r="82" spans="1:6" ht="15">
      <c r="A82" s="98"/>
      <c r="B82" s="165"/>
      <c r="C82" s="20"/>
      <c r="D82" s="98"/>
      <c r="E82" s="98"/>
      <c r="F82" s="98"/>
    </row>
    <row r="83" spans="1:6" ht="15">
      <c r="A83" s="98"/>
      <c r="B83" s="165"/>
      <c r="C83" s="20"/>
      <c r="D83" s="98"/>
      <c r="E83" s="98"/>
      <c r="F83" s="98"/>
    </row>
    <row r="84" spans="1:6" ht="15">
      <c r="A84" s="98"/>
      <c r="B84" s="165"/>
      <c r="C84" s="20"/>
      <c r="D84" s="98"/>
      <c r="E84" s="98"/>
      <c r="F84" s="98"/>
    </row>
    <row r="85" spans="1:6" ht="15">
      <c r="A85" s="98"/>
      <c r="B85" s="165"/>
      <c r="C85" s="20"/>
      <c r="D85" s="98"/>
      <c r="E85" s="98"/>
      <c r="F85" s="98"/>
    </row>
    <row r="86" spans="1:6" ht="15">
      <c r="A86" s="98"/>
      <c r="B86" s="165"/>
      <c r="C86" s="20"/>
      <c r="D86" s="98"/>
      <c r="E86" s="98"/>
      <c r="F86" s="98"/>
    </row>
    <row r="87" spans="1:6" ht="15">
      <c r="A87" s="98"/>
      <c r="B87" s="165"/>
      <c r="C87" s="20"/>
      <c r="D87" s="98"/>
      <c r="E87" s="98"/>
      <c r="F87" s="98"/>
    </row>
    <row r="88" spans="1:6" ht="15">
      <c r="A88" s="98"/>
      <c r="B88" s="165"/>
      <c r="C88" s="20"/>
      <c r="D88" s="98"/>
      <c r="E88" s="98"/>
      <c r="F88" s="98"/>
    </row>
    <row r="89" spans="1:6" ht="15">
      <c r="A89" s="98"/>
      <c r="B89" s="165"/>
      <c r="C89" s="20"/>
      <c r="D89" s="98"/>
      <c r="E89" s="98"/>
      <c r="F89" s="98"/>
    </row>
    <row r="90" spans="1:6" ht="15">
      <c r="A90" s="98"/>
      <c r="B90" s="165"/>
      <c r="C90" s="20"/>
      <c r="D90" s="98"/>
      <c r="E90" s="98"/>
      <c r="F90" s="98"/>
    </row>
    <row r="91" spans="1:6" ht="15">
      <c r="A91" s="98"/>
      <c r="B91" s="165"/>
      <c r="C91" s="20"/>
      <c r="D91" s="98"/>
      <c r="E91" s="98"/>
      <c r="F91" s="98"/>
    </row>
    <row r="92" spans="1:6" ht="15">
      <c r="A92" s="98"/>
      <c r="B92" s="165"/>
      <c r="C92" s="20"/>
      <c r="D92" s="98"/>
      <c r="E92" s="98"/>
      <c r="F92" s="98"/>
    </row>
    <row r="93" spans="1:6" ht="15">
      <c r="A93" s="98"/>
      <c r="B93" s="165"/>
      <c r="C93" s="20"/>
      <c r="D93" s="98"/>
      <c r="E93" s="98"/>
      <c r="F93" s="98"/>
    </row>
    <row r="94" spans="1:6" ht="15">
      <c r="A94" s="98"/>
      <c r="B94" s="165"/>
      <c r="C94" s="20"/>
      <c r="D94" s="98"/>
      <c r="E94" s="98"/>
      <c r="F94" s="98"/>
    </row>
    <row r="95" spans="1:6" ht="15">
      <c r="A95" s="98"/>
      <c r="B95" s="165"/>
      <c r="C95" s="20"/>
      <c r="D95" s="98"/>
      <c r="E95" s="98"/>
      <c r="F95" s="98"/>
    </row>
    <row r="96" spans="1:6" ht="15">
      <c r="A96" s="98"/>
      <c r="B96" s="165"/>
      <c r="C96" s="20"/>
      <c r="D96" s="98"/>
      <c r="E96" s="98"/>
      <c r="F96" s="98"/>
    </row>
    <row r="97" spans="1:6" ht="15">
      <c r="A97" s="98"/>
      <c r="B97" s="165"/>
      <c r="C97" s="20"/>
      <c r="D97" s="98"/>
      <c r="E97" s="98"/>
      <c r="F97" s="98"/>
    </row>
    <row r="98" spans="1:6" ht="15">
      <c r="A98" s="98"/>
      <c r="B98" s="165"/>
      <c r="C98" s="20"/>
      <c r="D98" s="98"/>
      <c r="E98" s="98"/>
      <c r="F98" s="98"/>
    </row>
    <row r="99" spans="1:6" ht="15">
      <c r="A99" s="98"/>
      <c r="B99" s="165"/>
      <c r="C99" s="20"/>
      <c r="D99" s="98"/>
      <c r="E99" s="98"/>
      <c r="F99" s="98"/>
    </row>
    <row r="100" spans="1:6" ht="15">
      <c r="A100" s="98"/>
      <c r="B100" s="165"/>
      <c r="C100" s="20"/>
      <c r="D100" s="98"/>
      <c r="E100" s="98"/>
      <c r="F100" s="98"/>
    </row>
    <row r="101" spans="1:6" ht="15">
      <c r="A101" s="98"/>
      <c r="B101" s="165"/>
      <c r="C101" s="20"/>
      <c r="D101" s="98"/>
      <c r="E101" s="98"/>
      <c r="F101" s="98"/>
    </row>
    <row r="102" spans="1:6" ht="15">
      <c r="A102" s="98"/>
      <c r="B102" s="165"/>
      <c r="C102" s="20"/>
      <c r="D102" s="98"/>
      <c r="E102" s="98"/>
      <c r="F102" s="98"/>
    </row>
    <row r="103" spans="1:6" ht="15">
      <c r="A103" s="98"/>
      <c r="B103" s="165"/>
      <c r="C103" s="20"/>
      <c r="D103" s="98"/>
      <c r="E103" s="98"/>
      <c r="F103" s="98"/>
    </row>
    <row r="104" spans="1:6" ht="15">
      <c r="A104" s="98"/>
      <c r="B104" s="165"/>
      <c r="C104" s="20"/>
      <c r="D104" s="98"/>
      <c r="E104" s="98"/>
      <c r="F104" s="98"/>
    </row>
    <row r="105" spans="1:6" ht="15">
      <c r="A105" s="98"/>
      <c r="B105" s="165"/>
      <c r="C105" s="20"/>
      <c r="D105" s="98"/>
      <c r="E105" s="98"/>
      <c r="F105" s="98"/>
    </row>
    <row r="106" spans="1:6" ht="15">
      <c r="A106" s="98"/>
      <c r="B106" s="165"/>
      <c r="C106" s="20"/>
      <c r="D106" s="98"/>
      <c r="E106" s="98"/>
      <c r="F106" s="98"/>
    </row>
    <row r="107" spans="2:3" ht="15">
      <c r="B107" s="165"/>
      <c r="C107" s="16"/>
    </row>
    <row r="108" spans="2:3" ht="15">
      <c r="B108" s="166"/>
      <c r="C108" s="16"/>
    </row>
    <row r="109" spans="2:3" ht="15">
      <c r="B109" s="166"/>
      <c r="C109" s="16"/>
    </row>
    <row r="110" ht="15">
      <c r="B110" s="166"/>
    </row>
  </sheetData>
  <sheetProtection/>
  <mergeCells count="3">
    <mergeCell ref="B6:B7"/>
    <mergeCell ref="D6:D7"/>
    <mergeCell ref="F6:F7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6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zoomScalePageLayoutView="0" workbookViewId="0" topLeftCell="A4">
      <selection activeCell="A37" sqref="A37"/>
    </sheetView>
  </sheetViews>
  <sheetFormatPr defaultColWidth="0" defaultRowHeight="12.75"/>
  <cols>
    <col min="1" max="1" width="70.28125" style="30" customWidth="1"/>
    <col min="2" max="2" width="10.7109375" style="171" customWidth="1"/>
    <col min="3" max="3" width="15.140625" style="14" customWidth="1"/>
    <col min="4" max="4" width="2.28125" style="8" customWidth="1"/>
    <col min="5" max="5" width="13.7109375" style="14" customWidth="1"/>
    <col min="6" max="6" width="2.00390625" style="8" customWidth="1"/>
    <col min="7" max="7" width="8.140625" style="1" customWidth="1"/>
    <col min="8" max="8" width="23.8515625" style="7" hidden="1" customWidth="1"/>
    <col min="9" max="9" width="10.57421875" style="7" hidden="1" customWidth="1"/>
    <col min="10" max="10" width="13.28125" style="7" hidden="1" customWidth="1"/>
    <col min="11" max="12" width="9.140625" style="7" hidden="1" customWidth="1"/>
    <col min="13" max="16384" width="7.8515625" style="7" hidden="1" customWidth="1"/>
  </cols>
  <sheetData>
    <row r="1" spans="1:8" s="2" customFormat="1" ht="15">
      <c r="A1" s="284" t="str">
        <f>'Cover '!D1</f>
        <v>НЕОХИМ АД</v>
      </c>
      <c r="B1" s="285"/>
      <c r="C1" s="285"/>
      <c r="D1" s="285"/>
      <c r="E1" s="285"/>
      <c r="F1" s="25"/>
      <c r="G1" s="1"/>
      <c r="H1" s="26"/>
    </row>
    <row r="2" spans="1:7" s="4" customFormat="1" ht="15">
      <c r="A2" s="286" t="s">
        <v>93</v>
      </c>
      <c r="B2" s="287"/>
      <c r="C2" s="287"/>
      <c r="D2" s="287"/>
      <c r="E2" s="287"/>
      <c r="F2" s="25"/>
      <c r="G2" s="3"/>
    </row>
    <row r="3" spans="1:7" s="4" customFormat="1" ht="15">
      <c r="A3" s="191" t="str">
        <f>SCI!A3</f>
        <v>към 30 юни 2014 година</v>
      </c>
      <c r="B3" s="25"/>
      <c r="C3" s="25"/>
      <c r="D3" s="25"/>
      <c r="E3" s="25"/>
      <c r="F3" s="25"/>
      <c r="G3" s="3"/>
    </row>
    <row r="4" spans="1:7" s="4" customFormat="1" ht="15">
      <c r="A4" s="193"/>
      <c r="B4" s="25"/>
      <c r="C4" s="25"/>
      <c r="D4" s="25"/>
      <c r="E4" s="25"/>
      <c r="F4" s="25"/>
      <c r="G4" s="3"/>
    </row>
    <row r="5" spans="1:8" ht="20.25" customHeight="1">
      <c r="A5" s="111"/>
      <c r="B5" s="167" t="s">
        <v>4</v>
      </c>
      <c r="C5" s="278" t="s">
        <v>142</v>
      </c>
      <c r="D5" s="112"/>
      <c r="E5" s="278" t="s">
        <v>143</v>
      </c>
      <c r="F5" s="5"/>
      <c r="G5" s="6"/>
      <c r="H5" s="27"/>
    </row>
    <row r="6" spans="1:8" ht="20.25">
      <c r="A6" s="261"/>
      <c r="B6" s="168"/>
      <c r="C6" s="279"/>
      <c r="D6" s="112"/>
      <c r="E6" s="279"/>
      <c r="F6" s="5"/>
      <c r="G6" s="6"/>
      <c r="H6" s="27"/>
    </row>
    <row r="7" spans="1:8" ht="10.5" customHeight="1">
      <c r="A7" s="111"/>
      <c r="B7" s="168"/>
      <c r="C7" s="86"/>
      <c r="D7" s="112"/>
      <c r="E7" s="86"/>
      <c r="F7" s="5"/>
      <c r="G7" s="6"/>
      <c r="H7" s="27"/>
    </row>
    <row r="8" spans="1:10" ht="15">
      <c r="A8" s="115" t="s">
        <v>13</v>
      </c>
      <c r="B8" s="8"/>
      <c r="C8" s="11"/>
      <c r="D8" s="116"/>
      <c r="E8" s="11"/>
      <c r="F8" s="9"/>
      <c r="G8" s="3"/>
      <c r="H8" s="9"/>
      <c r="I8" s="10" t="e">
        <f>+E8+H8+#REF!</f>
        <v>#REF!</v>
      </c>
      <c r="J8" s="10">
        <f>+E8+H8</f>
        <v>0</v>
      </c>
    </row>
    <row r="9" spans="1:9" ht="15">
      <c r="A9" s="117" t="s">
        <v>5</v>
      </c>
      <c r="B9" s="8"/>
      <c r="C9" s="11">
        <v>152268</v>
      </c>
      <c r="D9" s="116"/>
      <c r="E9" s="11">
        <v>172092</v>
      </c>
      <c r="F9" s="9"/>
      <c r="G9" s="3"/>
      <c r="H9" s="9"/>
      <c r="I9" s="10">
        <f>+E9+H9</f>
        <v>172092</v>
      </c>
    </row>
    <row r="10" spans="1:12" ht="15">
      <c r="A10" s="117" t="s">
        <v>6</v>
      </c>
      <c r="B10" s="8"/>
      <c r="C10" s="11">
        <v>-161409</v>
      </c>
      <c r="D10" s="116"/>
      <c r="E10" s="11">
        <v>-191189</v>
      </c>
      <c r="F10" s="9"/>
      <c r="G10" s="3"/>
      <c r="H10" s="9"/>
      <c r="I10" s="10">
        <f>+E10+H10</f>
        <v>-191189</v>
      </c>
      <c r="L10" s="10" t="e">
        <f>+E10+#REF!</f>
        <v>#REF!</v>
      </c>
    </row>
    <row r="11" spans="1:12" ht="15">
      <c r="A11" s="117" t="s">
        <v>49</v>
      </c>
      <c r="B11" s="8"/>
      <c r="C11" s="11">
        <v>-11422</v>
      </c>
      <c r="D11" s="116"/>
      <c r="E11" s="11">
        <v>-12058</v>
      </c>
      <c r="F11" s="9"/>
      <c r="G11" s="3"/>
      <c r="H11" s="9"/>
      <c r="I11" s="10"/>
      <c r="L11" s="10"/>
    </row>
    <row r="12" spans="1:9" s="12" customFormat="1" ht="15">
      <c r="A12" s="117" t="s">
        <v>112</v>
      </c>
      <c r="B12" s="169"/>
      <c r="C12" s="11">
        <v>4291</v>
      </c>
      <c r="D12" s="116"/>
      <c r="E12" s="11">
        <v>11535</v>
      </c>
      <c r="F12" s="9"/>
      <c r="G12" s="1"/>
      <c r="H12" s="9"/>
      <c r="I12" s="10"/>
    </row>
    <row r="13" spans="1:9" s="12" customFormat="1" ht="15">
      <c r="A13" s="117" t="s">
        <v>123</v>
      </c>
      <c r="B13" s="169"/>
      <c r="C13" s="11">
        <v>-321</v>
      </c>
      <c r="D13" s="116"/>
      <c r="E13" s="11">
        <v>-3305</v>
      </c>
      <c r="F13" s="9"/>
      <c r="G13" s="1"/>
      <c r="H13" s="9"/>
      <c r="I13" s="10"/>
    </row>
    <row r="14" spans="1:9" s="12" customFormat="1" ht="15">
      <c r="A14" s="117" t="s">
        <v>124</v>
      </c>
      <c r="B14" s="169"/>
      <c r="C14" s="11">
        <v>0</v>
      </c>
      <c r="D14" s="116"/>
      <c r="E14" s="11">
        <v>0</v>
      </c>
      <c r="F14" s="9"/>
      <c r="G14" s="1"/>
      <c r="H14" s="9"/>
      <c r="I14" s="10"/>
    </row>
    <row r="15" spans="1:9" s="12" customFormat="1" ht="15">
      <c r="A15" s="117" t="s">
        <v>51</v>
      </c>
      <c r="B15" s="169"/>
      <c r="C15" s="11">
        <v>-711</v>
      </c>
      <c r="D15" s="116"/>
      <c r="E15" s="11">
        <v>-550</v>
      </c>
      <c r="F15" s="9"/>
      <c r="G15" s="1"/>
      <c r="H15" s="9"/>
      <c r="I15" s="10"/>
    </row>
    <row r="16" spans="1:9" s="12" customFormat="1" ht="15">
      <c r="A16" s="117" t="s">
        <v>48</v>
      </c>
      <c r="B16" s="169"/>
      <c r="C16" s="11">
        <v>1</v>
      </c>
      <c r="D16" s="116"/>
      <c r="E16" s="11">
        <v>1</v>
      </c>
      <c r="F16" s="9"/>
      <c r="G16" s="1"/>
      <c r="H16" s="9"/>
      <c r="I16" s="10"/>
    </row>
    <row r="17" spans="1:9" s="12" customFormat="1" ht="15">
      <c r="A17" s="117" t="s">
        <v>122</v>
      </c>
      <c r="B17" s="169"/>
      <c r="C17" s="11">
        <v>53</v>
      </c>
      <c r="D17" s="116"/>
      <c r="E17" s="11">
        <v>-53</v>
      </c>
      <c r="F17" s="9"/>
      <c r="G17" s="1"/>
      <c r="H17" s="9"/>
      <c r="I17" s="10"/>
    </row>
    <row r="18" spans="1:9" s="12" customFormat="1" ht="15">
      <c r="A18" s="115" t="s">
        <v>146</v>
      </c>
      <c r="B18" s="169"/>
      <c r="C18" s="118">
        <f>SUM(C9:C17)</f>
        <v>-17250</v>
      </c>
      <c r="D18" s="119"/>
      <c r="E18" s="118">
        <f>SUM(E9:E17)</f>
        <v>-23527</v>
      </c>
      <c r="F18" s="9"/>
      <c r="G18" s="1"/>
      <c r="H18" s="9"/>
      <c r="I18" s="10">
        <f>+E18+H18</f>
        <v>-23527</v>
      </c>
    </row>
    <row r="19" spans="1:9" ht="15">
      <c r="A19" s="117"/>
      <c r="B19" s="8"/>
      <c r="C19" s="11"/>
      <c r="D19" s="116"/>
      <c r="E19" s="11"/>
      <c r="F19" s="9"/>
      <c r="H19" s="9"/>
      <c r="I19" s="10"/>
    </row>
    <row r="20" spans="1:9" ht="15">
      <c r="A20" s="115" t="s">
        <v>14</v>
      </c>
      <c r="B20" s="8"/>
      <c r="C20" s="11"/>
      <c r="D20" s="116"/>
      <c r="E20" s="11"/>
      <c r="F20" s="9"/>
      <c r="H20" s="9"/>
      <c r="I20" s="10"/>
    </row>
    <row r="21" spans="1:9" ht="15">
      <c r="A21" s="117" t="s">
        <v>33</v>
      </c>
      <c r="B21" s="8"/>
      <c r="C21" s="11">
        <v>-3512</v>
      </c>
      <c r="D21" s="116"/>
      <c r="E21" s="11">
        <v>-4289</v>
      </c>
      <c r="F21" s="9"/>
      <c r="H21" s="9"/>
      <c r="I21" s="10"/>
    </row>
    <row r="22" spans="1:9" ht="15">
      <c r="A22" s="117" t="s">
        <v>126</v>
      </c>
      <c r="B22" s="8"/>
      <c r="C22" s="11">
        <v>-63</v>
      </c>
      <c r="D22" s="116"/>
      <c r="E22" s="11">
        <v>-382</v>
      </c>
      <c r="F22" s="9"/>
      <c r="H22" s="9"/>
      <c r="I22" s="10"/>
    </row>
    <row r="23" spans="1:9" ht="15">
      <c r="A23" s="117" t="s">
        <v>32</v>
      </c>
      <c r="B23" s="8"/>
      <c r="C23" s="11">
        <v>22</v>
      </c>
      <c r="D23" s="116"/>
      <c r="E23" s="11">
        <v>10</v>
      </c>
      <c r="F23" s="9"/>
      <c r="H23" s="9"/>
      <c r="I23" s="10"/>
    </row>
    <row r="24" spans="1:9" ht="17.25" customHeight="1">
      <c r="A24" s="115" t="s">
        <v>44</v>
      </c>
      <c r="B24" s="8"/>
      <c r="C24" s="118">
        <f>SUM(C21:C23)</f>
        <v>-3553</v>
      </c>
      <c r="D24" s="119"/>
      <c r="E24" s="118">
        <f>SUM(E21:E23)</f>
        <v>-4661</v>
      </c>
      <c r="F24" s="9"/>
      <c r="H24" s="9"/>
      <c r="I24" s="10"/>
    </row>
    <row r="25" spans="1:9" ht="15">
      <c r="A25" s="117"/>
      <c r="B25" s="8"/>
      <c r="C25" s="11"/>
      <c r="D25" s="116"/>
      <c r="E25" s="11"/>
      <c r="F25" s="9"/>
      <c r="H25" s="9"/>
      <c r="I25" s="10"/>
    </row>
    <row r="26" spans="1:10" ht="15">
      <c r="A26" s="120" t="s">
        <v>15</v>
      </c>
      <c r="B26" s="8"/>
      <c r="C26" s="121"/>
      <c r="D26" s="122"/>
      <c r="E26" s="121"/>
      <c r="F26" s="28"/>
      <c r="G26" s="3"/>
      <c r="H26" s="9"/>
      <c r="I26" s="10"/>
      <c r="J26" s="10"/>
    </row>
    <row r="27" spans="1:10" ht="15">
      <c r="A27" s="117" t="s">
        <v>54</v>
      </c>
      <c r="B27" s="8"/>
      <c r="C27" s="221">
        <v>113070</v>
      </c>
      <c r="D27" s="116"/>
      <c r="E27" s="11">
        <v>88021</v>
      </c>
      <c r="F27" s="28"/>
      <c r="G27" s="3"/>
      <c r="H27" s="9"/>
      <c r="I27" s="10"/>
      <c r="J27" s="10"/>
    </row>
    <row r="28" spans="1:10" ht="15">
      <c r="A28" s="117" t="s">
        <v>55</v>
      </c>
      <c r="B28" s="8"/>
      <c r="C28" s="11">
        <v>-101420</v>
      </c>
      <c r="D28" s="116"/>
      <c r="E28" s="11">
        <v>-69860</v>
      </c>
      <c r="F28" s="28"/>
      <c r="G28" s="3"/>
      <c r="H28" s="9"/>
      <c r="I28" s="10"/>
      <c r="J28" s="10"/>
    </row>
    <row r="29" spans="1:10" ht="15">
      <c r="A29" s="117" t="s">
        <v>60</v>
      </c>
      <c r="B29" s="8"/>
      <c r="C29" s="11">
        <v>20500</v>
      </c>
      <c r="D29" s="116"/>
      <c r="E29" s="11">
        <v>17295</v>
      </c>
      <c r="F29" s="28"/>
      <c r="G29" s="3"/>
      <c r="H29" s="9"/>
      <c r="I29" s="10"/>
      <c r="J29" s="10"/>
    </row>
    <row r="30" spans="1:10" ht="15">
      <c r="A30" s="117" t="s">
        <v>75</v>
      </c>
      <c r="B30" s="8"/>
      <c r="C30" s="11">
        <v>-16500</v>
      </c>
      <c r="D30" s="116"/>
      <c r="E30" s="11">
        <v>-12600</v>
      </c>
      <c r="F30" s="28"/>
      <c r="G30" s="3"/>
      <c r="H30" s="9"/>
      <c r="I30" s="10"/>
      <c r="J30" s="10"/>
    </row>
    <row r="31" spans="1:10" ht="15">
      <c r="A31" s="117" t="s">
        <v>47</v>
      </c>
      <c r="B31" s="8"/>
      <c r="C31" s="11">
        <v>8038</v>
      </c>
      <c r="D31" s="116"/>
      <c r="E31" s="11">
        <v>1812</v>
      </c>
      <c r="F31" s="9"/>
      <c r="G31" s="3"/>
      <c r="H31" s="9"/>
      <c r="I31" s="10"/>
      <c r="J31" s="10"/>
    </row>
    <row r="32" spans="1:10" ht="15">
      <c r="A32" s="117" t="s">
        <v>59</v>
      </c>
      <c r="B32" s="8"/>
      <c r="C32" s="11">
        <v>-2098</v>
      </c>
      <c r="D32" s="116"/>
      <c r="E32" s="11">
        <v>-1102</v>
      </c>
      <c r="F32" s="9"/>
      <c r="G32" s="3"/>
      <c r="H32" s="9"/>
      <c r="I32" s="10"/>
      <c r="J32" s="10"/>
    </row>
    <row r="33" spans="1:10" ht="15">
      <c r="A33" s="117" t="s">
        <v>46</v>
      </c>
      <c r="B33" s="8"/>
      <c r="C33" s="11">
        <v>-691</v>
      </c>
      <c r="D33" s="116"/>
      <c r="E33" s="11">
        <v>-532</v>
      </c>
      <c r="F33" s="9"/>
      <c r="G33" s="3"/>
      <c r="H33" s="9"/>
      <c r="I33" s="10"/>
      <c r="J33" s="10"/>
    </row>
    <row r="34" spans="1:10" ht="15">
      <c r="A34" s="117" t="s">
        <v>16</v>
      </c>
      <c r="B34" s="8"/>
      <c r="C34" s="11">
        <v>-62</v>
      </c>
      <c r="E34" s="11">
        <v>-116</v>
      </c>
      <c r="F34" s="9"/>
      <c r="G34" s="3"/>
      <c r="H34" s="9"/>
      <c r="I34" s="10"/>
      <c r="J34" s="10"/>
    </row>
    <row r="35" spans="1:10" ht="15">
      <c r="A35" s="117" t="s">
        <v>61</v>
      </c>
      <c r="B35" s="8"/>
      <c r="C35" s="11">
        <v>-3</v>
      </c>
      <c r="D35" s="116"/>
      <c r="E35" s="11">
        <v>-3</v>
      </c>
      <c r="F35" s="9"/>
      <c r="G35" s="3"/>
      <c r="H35" s="9"/>
      <c r="I35" s="10"/>
      <c r="J35" s="10"/>
    </row>
    <row r="36" spans="1:10" ht="15">
      <c r="A36" s="117" t="s">
        <v>103</v>
      </c>
      <c r="B36" s="8"/>
      <c r="C36" s="11">
        <v>0</v>
      </c>
      <c r="D36" s="116"/>
      <c r="E36" s="11">
        <v>8</v>
      </c>
      <c r="F36" s="9"/>
      <c r="G36" s="3"/>
      <c r="H36" s="9"/>
      <c r="I36" s="10"/>
      <c r="J36" s="10"/>
    </row>
    <row r="37" spans="1:6" ht="15">
      <c r="A37" s="115" t="s">
        <v>147</v>
      </c>
      <c r="B37" s="8"/>
      <c r="C37" s="118">
        <f>SUM(C27:C36)</f>
        <v>20834</v>
      </c>
      <c r="D37" s="124"/>
      <c r="E37" s="118">
        <f>SUM(E27:E36)</f>
        <v>22923</v>
      </c>
      <c r="F37" s="13"/>
    </row>
    <row r="38" spans="1:5" ht="15">
      <c r="A38" s="125"/>
      <c r="B38" s="8"/>
      <c r="C38" s="11"/>
      <c r="E38" s="11"/>
    </row>
    <row r="39" spans="1:7" s="12" customFormat="1" ht="28.5">
      <c r="A39" s="55" t="s">
        <v>140</v>
      </c>
      <c r="B39" s="169"/>
      <c r="C39" s="126">
        <f>SUM(C18,C24,C37)</f>
        <v>31</v>
      </c>
      <c r="D39" s="126"/>
      <c r="E39" s="126">
        <f>SUM(E18,E24,E37)</f>
        <v>-5265</v>
      </c>
      <c r="F39" s="29"/>
      <c r="G39" s="3"/>
    </row>
    <row r="40" spans="1:5" ht="15">
      <c r="A40" s="125"/>
      <c r="B40" s="8"/>
      <c r="C40" s="11"/>
      <c r="E40" s="11"/>
    </row>
    <row r="41" spans="1:7" s="52" customFormat="1" ht="15">
      <c r="A41" s="125" t="s">
        <v>45</v>
      </c>
      <c r="B41" s="50"/>
      <c r="C41" s="123">
        <v>175</v>
      </c>
      <c r="D41" s="127"/>
      <c r="E41" s="123">
        <v>5541</v>
      </c>
      <c r="F41" s="50"/>
      <c r="G41" s="51"/>
    </row>
    <row r="42" spans="1:7" s="52" customFormat="1" ht="15">
      <c r="A42" s="125"/>
      <c r="B42" s="50"/>
      <c r="C42" s="123"/>
      <c r="D42" s="50"/>
      <c r="E42" s="123"/>
      <c r="F42" s="50"/>
      <c r="G42" s="51"/>
    </row>
    <row r="43" spans="1:7" s="54" customFormat="1" ht="15" thickBot="1">
      <c r="A43" s="55" t="s">
        <v>144</v>
      </c>
      <c r="B43" s="170">
        <v>16</v>
      </c>
      <c r="C43" s="128">
        <f>SUM(C39,C41)</f>
        <v>206</v>
      </c>
      <c r="D43" s="128"/>
      <c r="E43" s="128">
        <f>SUM(E39,E41)</f>
        <v>276</v>
      </c>
      <c r="F43" s="49"/>
      <c r="G43" s="53"/>
    </row>
    <row r="44" spans="1:7" s="54" customFormat="1" ht="15" thickTop="1">
      <c r="A44" s="129"/>
      <c r="B44" s="170"/>
      <c r="C44" s="78"/>
      <c r="D44" s="119"/>
      <c r="E44" s="78"/>
      <c r="F44" s="49"/>
      <c r="G44" s="53"/>
    </row>
    <row r="45" spans="1:7" s="216" customFormat="1" ht="15">
      <c r="A45" s="211"/>
      <c r="B45" s="212"/>
      <c r="C45" s="213"/>
      <c r="D45" s="214"/>
      <c r="E45" s="213"/>
      <c r="F45" s="214"/>
      <c r="G45" s="215"/>
    </row>
    <row r="46" spans="1:5" ht="15">
      <c r="A46" s="262"/>
      <c r="B46" s="33"/>
      <c r="C46" s="40"/>
      <c r="D46" s="60"/>
      <c r="E46" s="11"/>
    </row>
    <row r="47" spans="1:5" ht="15">
      <c r="A47" s="263"/>
      <c r="B47" s="33"/>
      <c r="C47" s="79"/>
      <c r="D47" s="79"/>
      <c r="E47" s="92"/>
    </row>
    <row r="48" spans="1:7" s="181" customFormat="1" ht="15">
      <c r="A48" s="240"/>
      <c r="B48" s="183"/>
      <c r="C48" s="183"/>
      <c r="D48" s="183"/>
      <c r="E48" s="32"/>
      <c r="F48" s="8"/>
      <c r="G48" s="180"/>
    </row>
    <row r="49" spans="1:7" s="181" customFormat="1" ht="15">
      <c r="A49" s="182"/>
      <c r="B49" s="183"/>
      <c r="C49" s="183"/>
      <c r="D49" s="183"/>
      <c r="E49" s="32"/>
      <c r="F49" s="8"/>
      <c r="G49" s="180"/>
    </row>
    <row r="50" spans="1:5" ht="15">
      <c r="A50" s="182"/>
      <c r="B50" s="183"/>
      <c r="C50" s="183"/>
      <c r="D50" s="183"/>
      <c r="E50" s="32"/>
    </row>
    <row r="51" spans="1:5" ht="15">
      <c r="A51" s="182"/>
      <c r="B51" s="183"/>
      <c r="C51" s="183"/>
      <c r="D51" s="183"/>
      <c r="E51" s="32"/>
    </row>
    <row r="52" spans="1:5" ht="15">
      <c r="A52" s="195"/>
      <c r="B52" s="79"/>
      <c r="C52" s="79"/>
      <c r="D52" s="33"/>
      <c r="E52" s="32"/>
    </row>
    <row r="53" spans="1:5" ht="15">
      <c r="A53" s="157" t="s">
        <v>70</v>
      </c>
      <c r="B53" s="157" t="s">
        <v>100</v>
      </c>
      <c r="E53" s="75"/>
    </row>
    <row r="54" spans="1:7" ht="15">
      <c r="A54" s="188" t="s">
        <v>43</v>
      </c>
      <c r="B54" s="80"/>
      <c r="F54" s="62" t="s">
        <v>101</v>
      </c>
      <c r="G54" s="14"/>
    </row>
    <row r="55" spans="1:6" ht="15">
      <c r="A55" s="97"/>
      <c r="B55" s="160"/>
      <c r="C55" s="80"/>
      <c r="D55" s="98"/>
      <c r="E55" s="98"/>
      <c r="F55" s="45"/>
    </row>
    <row r="56" spans="1:6" ht="15">
      <c r="A56" s="98"/>
      <c r="B56" s="160"/>
      <c r="C56" s="80"/>
      <c r="D56" s="98"/>
      <c r="E56" s="98"/>
      <c r="F56" s="45"/>
    </row>
    <row r="57" spans="1:6" ht="15">
      <c r="A57" s="45"/>
      <c r="B57" s="160"/>
      <c r="C57" s="80"/>
      <c r="D57" s="45"/>
      <c r="E57" s="45"/>
      <c r="F57" s="45"/>
    </row>
    <row r="58" spans="1:6" ht="15" customHeight="1">
      <c r="A58" s="283"/>
      <c r="B58" s="283"/>
      <c r="C58" s="283"/>
      <c r="D58" s="283"/>
      <c r="E58" s="283"/>
      <c r="F58" s="283"/>
    </row>
    <row r="59" ht="15">
      <c r="A59" s="203"/>
    </row>
    <row r="60" ht="15">
      <c r="A60" s="205"/>
    </row>
    <row r="61" ht="15">
      <c r="A61" s="206"/>
    </row>
    <row r="62" ht="15">
      <c r="A62" s="207"/>
    </row>
    <row r="63" ht="15">
      <c r="A63" s="208"/>
    </row>
    <row r="64" ht="15">
      <c r="A64" s="209"/>
    </row>
    <row r="65" ht="15">
      <c r="A65" s="208"/>
    </row>
    <row r="66" ht="15">
      <c r="A66" s="210"/>
    </row>
    <row r="67" ht="15">
      <c r="A67" s="210"/>
    </row>
  </sheetData>
  <sheetProtection/>
  <mergeCells count="5">
    <mergeCell ref="A58:F58"/>
    <mergeCell ref="C5:C6"/>
    <mergeCell ref="E5:E6"/>
    <mergeCell ref="A1:E1"/>
    <mergeCell ref="A2:E2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85" zoomScaleNormal="85" zoomScaleSheetLayoutView="85" zoomScalePageLayoutView="0" workbookViewId="0" topLeftCell="A1">
      <selection activeCell="B46" sqref="B46"/>
    </sheetView>
  </sheetViews>
  <sheetFormatPr defaultColWidth="9.140625" defaultRowHeight="12.75"/>
  <cols>
    <col min="1" max="1" width="51.7109375" style="22" customWidth="1"/>
    <col min="2" max="2" width="10.8515625" style="22" customWidth="1"/>
    <col min="3" max="3" width="13.421875" style="22" customWidth="1"/>
    <col min="4" max="4" width="0.71875" style="22" customWidth="1"/>
    <col min="5" max="5" width="13.8515625" style="22" customWidth="1"/>
    <col min="6" max="6" width="0.71875" style="22" customWidth="1"/>
    <col min="7" max="7" width="12.140625" style="22" customWidth="1"/>
    <col min="8" max="8" width="0.71875" style="22" customWidth="1"/>
    <col min="9" max="9" width="17.421875" style="22" customWidth="1"/>
    <col min="10" max="10" width="0.85546875" style="22" customWidth="1"/>
    <col min="11" max="11" width="15.57421875" style="22" customWidth="1"/>
    <col min="12" max="12" width="0.85546875" style="22" customWidth="1"/>
    <col min="13" max="13" width="14.7109375" style="22" customWidth="1"/>
    <col min="14" max="16384" width="9.140625" style="22" customWidth="1"/>
  </cols>
  <sheetData>
    <row r="1" spans="1:13" ht="18" customHeight="1">
      <c r="A1" s="192" t="str">
        <f>'[1]Cover '!D1</f>
        <v>НЕОХИМ АД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8" customHeight="1">
      <c r="A2" s="286" t="s">
        <v>94</v>
      </c>
      <c r="B2" s="286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8" customHeight="1">
      <c r="A3" s="223" t="str">
        <f>SCI!A3</f>
        <v>към 30 юни 2014 година</v>
      </c>
      <c r="B3" s="193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8" customHeight="1">
      <c r="A4" s="193"/>
      <c r="B4" s="193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8" customHeight="1">
      <c r="A5" s="193"/>
      <c r="B5" s="19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6.5" customHeight="1">
      <c r="A6" s="224"/>
      <c r="B6" s="224"/>
      <c r="C6" s="293" t="s">
        <v>38</v>
      </c>
      <c r="D6" s="225"/>
      <c r="E6" s="293" t="s">
        <v>56</v>
      </c>
      <c r="F6" s="225"/>
      <c r="G6" s="293" t="s">
        <v>19</v>
      </c>
      <c r="H6" s="225"/>
      <c r="I6" s="292" t="s">
        <v>129</v>
      </c>
      <c r="J6" s="292"/>
      <c r="K6" s="292"/>
      <c r="L6" s="225"/>
      <c r="M6" s="293" t="s">
        <v>50</v>
      </c>
    </row>
    <row r="7" spans="1:13" s="58" customFormat="1" ht="15" customHeight="1">
      <c r="A7" s="194"/>
      <c r="B7" s="194"/>
      <c r="C7" s="293"/>
      <c r="D7" s="264"/>
      <c r="E7" s="293"/>
      <c r="F7" s="264"/>
      <c r="G7" s="293"/>
      <c r="H7" s="57"/>
      <c r="I7" s="290" t="s">
        <v>128</v>
      </c>
      <c r="J7" s="57"/>
      <c r="K7" s="290" t="s">
        <v>130</v>
      </c>
      <c r="L7" s="57"/>
      <c r="M7" s="293"/>
    </row>
    <row r="8" spans="1:13" s="59" customFormat="1" ht="47.25" customHeight="1">
      <c r="A8" s="226"/>
      <c r="B8" s="227" t="s">
        <v>4</v>
      </c>
      <c r="C8" s="293"/>
      <c r="D8" s="265"/>
      <c r="E8" s="293"/>
      <c r="F8" s="265"/>
      <c r="G8" s="293"/>
      <c r="H8" s="228"/>
      <c r="I8" s="291"/>
      <c r="J8" s="228"/>
      <c r="K8" s="291"/>
      <c r="L8" s="228"/>
      <c r="M8" s="293"/>
    </row>
    <row r="9" spans="1:13" s="61" customFormat="1" ht="15">
      <c r="A9" s="229"/>
      <c r="B9" s="229"/>
      <c r="C9" s="230" t="s">
        <v>89</v>
      </c>
      <c r="D9" s="230"/>
      <c r="E9" s="230" t="s">
        <v>89</v>
      </c>
      <c r="F9" s="230"/>
      <c r="G9" s="230" t="s">
        <v>89</v>
      </c>
      <c r="H9" s="230"/>
      <c r="I9" s="230" t="s">
        <v>89</v>
      </c>
      <c r="J9" s="230"/>
      <c r="K9" s="230" t="s">
        <v>89</v>
      </c>
      <c r="L9" s="230"/>
      <c r="M9" s="230" t="s">
        <v>89</v>
      </c>
    </row>
    <row r="10" spans="1:13" s="59" customFormat="1" ht="15">
      <c r="A10" s="226"/>
      <c r="B10" s="226"/>
      <c r="C10" s="231"/>
      <c r="D10" s="231"/>
      <c r="E10" s="231"/>
      <c r="F10" s="231"/>
      <c r="G10" s="231"/>
      <c r="H10" s="231"/>
      <c r="I10" s="230"/>
      <c r="J10" s="231"/>
      <c r="K10" s="230"/>
      <c r="L10" s="231"/>
      <c r="M10" s="231"/>
    </row>
    <row r="11" spans="1:13" s="59" customFormat="1" ht="15" hidden="1">
      <c r="A11" s="130" t="s">
        <v>116</v>
      </c>
      <c r="B11" s="130"/>
      <c r="C11" s="131">
        <v>2654</v>
      </c>
      <c r="D11" s="232"/>
      <c r="E11" s="131">
        <v>-3575</v>
      </c>
      <c r="F11" s="232"/>
      <c r="G11" s="131">
        <v>265</v>
      </c>
      <c r="H11" s="232"/>
      <c r="I11" s="131">
        <v>93523</v>
      </c>
      <c r="J11" s="232"/>
      <c r="K11" s="131">
        <v>93523</v>
      </c>
      <c r="L11" s="232"/>
      <c r="M11" s="131">
        <v>92867</v>
      </c>
    </row>
    <row r="12" spans="1:13" s="59" customFormat="1" ht="15" hidden="1">
      <c r="A12" s="194"/>
      <c r="B12" s="194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</row>
    <row r="13" spans="1:13" s="59" customFormat="1" ht="15" hidden="1">
      <c r="A13" s="137" t="s">
        <v>117</v>
      </c>
      <c r="B13" s="19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s="56" customFormat="1" ht="5.25" customHeight="1" hidden="1">
      <c r="A14" s="145"/>
      <c r="B14" s="172"/>
      <c r="C14" s="146"/>
      <c r="D14" s="146"/>
      <c r="E14" s="146"/>
      <c r="F14" s="146"/>
      <c r="G14" s="146"/>
      <c r="H14" s="146"/>
      <c r="I14" s="146"/>
      <c r="J14" s="145"/>
      <c r="K14" s="146"/>
      <c r="L14" s="145"/>
      <c r="M14" s="146"/>
    </row>
    <row r="15" spans="1:13" s="59" customFormat="1" ht="15" hidden="1">
      <c r="A15" s="133" t="s">
        <v>118</v>
      </c>
      <c r="B15" s="133"/>
      <c r="C15" s="134">
        <v>0</v>
      </c>
      <c r="D15" s="132"/>
      <c r="E15" s="134">
        <v>0</v>
      </c>
      <c r="F15" s="132"/>
      <c r="G15" s="134">
        <v>0</v>
      </c>
      <c r="H15" s="132"/>
      <c r="I15" s="132">
        <v>19644</v>
      </c>
      <c r="J15" s="194"/>
      <c r="K15" s="132">
        <v>19644</v>
      </c>
      <c r="L15" s="194"/>
      <c r="M15" s="132">
        <f>SUM(C15:K15)</f>
        <v>39288</v>
      </c>
    </row>
    <row r="16" spans="1:13" s="59" customFormat="1" ht="6.75" customHeight="1" hidden="1">
      <c r="A16" s="194"/>
      <c r="B16" s="133"/>
      <c r="C16" s="132"/>
      <c r="D16" s="132"/>
      <c r="E16" s="132"/>
      <c r="F16" s="132"/>
      <c r="G16" s="132"/>
      <c r="H16" s="132"/>
      <c r="I16" s="132"/>
      <c r="J16" s="194"/>
      <c r="K16" s="132"/>
      <c r="L16" s="194"/>
      <c r="M16" s="132"/>
    </row>
    <row r="17" spans="1:13" s="59" customFormat="1" ht="15" hidden="1">
      <c r="A17" s="133" t="s">
        <v>90</v>
      </c>
      <c r="B17" s="233"/>
      <c r="C17" s="134">
        <v>0</v>
      </c>
      <c r="D17" s="134"/>
      <c r="E17" s="134">
        <v>0</v>
      </c>
      <c r="F17" s="134"/>
      <c r="G17" s="134">
        <v>0</v>
      </c>
      <c r="H17" s="134"/>
      <c r="I17" s="134">
        <v>0</v>
      </c>
      <c r="J17" s="134"/>
      <c r="K17" s="134">
        <v>0</v>
      </c>
      <c r="L17" s="134"/>
      <c r="M17" s="132">
        <f>SUM(C17:K17)</f>
        <v>0</v>
      </c>
    </row>
    <row r="18" spans="1:13" s="59" customFormat="1" ht="7.5" customHeight="1">
      <c r="A18" s="130"/>
      <c r="B18" s="130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s="59" customFormat="1" ht="15.75" thickBot="1">
      <c r="A19" s="234" t="s">
        <v>132</v>
      </c>
      <c r="B19" s="173">
        <v>17</v>
      </c>
      <c r="C19" s="135">
        <v>2654</v>
      </c>
      <c r="D19" s="134"/>
      <c r="E19" s="135">
        <v>-3575</v>
      </c>
      <c r="F19" s="134"/>
      <c r="G19" s="135">
        <v>265</v>
      </c>
      <c r="H19" s="134"/>
      <c r="I19" s="135">
        <v>0</v>
      </c>
      <c r="J19" s="134"/>
      <c r="K19" s="135">
        <v>103568</v>
      </c>
      <c r="L19" s="134"/>
      <c r="M19" s="135">
        <f>SUM(C19:K19)</f>
        <v>102912</v>
      </c>
    </row>
    <row r="20" spans="1:13" s="46" customFormat="1" ht="9" customHeight="1" thickTop="1">
      <c r="A20" s="235"/>
      <c r="B20" s="194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s="46" customFormat="1" ht="15">
      <c r="A21" s="236" t="s">
        <v>119</v>
      </c>
      <c r="B21" s="258"/>
      <c r="C21" s="132">
        <v>0</v>
      </c>
      <c r="D21" s="132"/>
      <c r="E21" s="132">
        <v>0</v>
      </c>
      <c r="F21" s="132"/>
      <c r="G21" s="132">
        <v>0</v>
      </c>
      <c r="H21" s="132"/>
      <c r="I21" s="132">
        <v>-567</v>
      </c>
      <c r="J21" s="132"/>
      <c r="K21" s="132">
        <v>349</v>
      </c>
      <c r="L21" s="132"/>
      <c r="M21" s="132">
        <f>SUM(C21:K21)</f>
        <v>-218</v>
      </c>
    </row>
    <row r="22" spans="1:13" s="46" customFormat="1" ht="9" customHeight="1">
      <c r="A22" s="236"/>
      <c r="B22" s="194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 s="46" customFormat="1" ht="15.75" thickBot="1">
      <c r="A23" s="234" t="s">
        <v>133</v>
      </c>
      <c r="B23" s="194"/>
      <c r="C23" s="135">
        <f>SUM(C19:C21)</f>
        <v>2654</v>
      </c>
      <c r="D23" s="134"/>
      <c r="E23" s="135">
        <f>SUM(E19:E21)</f>
        <v>-3575</v>
      </c>
      <c r="F23" s="134"/>
      <c r="G23" s="135">
        <f>SUM(G19:G21)</f>
        <v>265</v>
      </c>
      <c r="H23" s="134"/>
      <c r="I23" s="135">
        <f>SUM(I19:I21)</f>
        <v>-567</v>
      </c>
      <c r="J23" s="134"/>
      <c r="K23" s="135">
        <f>SUM(K19:K21)</f>
        <v>103917</v>
      </c>
      <c r="L23" s="134"/>
      <c r="M23" s="135">
        <f>SUM(M19:M21)</f>
        <v>102694</v>
      </c>
    </row>
    <row r="24" spans="1:13" s="46" customFormat="1" ht="9" customHeight="1" thickTop="1">
      <c r="A24" s="234"/>
      <c r="B24" s="194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1:13" s="46" customFormat="1" ht="15">
      <c r="A25" s="137" t="s">
        <v>114</v>
      </c>
      <c r="B25" s="194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1:13" s="56" customFormat="1" ht="6.75" customHeight="1">
      <c r="A26" s="145"/>
      <c r="B26" s="172"/>
      <c r="C26" s="146"/>
      <c r="D26" s="146"/>
      <c r="E26" s="146"/>
      <c r="F26" s="146"/>
      <c r="G26" s="146"/>
      <c r="H26" s="146"/>
      <c r="I26" s="146"/>
      <c r="J26" s="145"/>
      <c r="K26" s="146"/>
      <c r="L26" s="145"/>
      <c r="M26" s="146"/>
    </row>
    <row r="27" spans="1:13" s="56" customFormat="1" ht="16.5" customHeight="1">
      <c r="A27" s="138" t="s">
        <v>106</v>
      </c>
      <c r="B27" s="172"/>
      <c r="C27" s="146">
        <v>0</v>
      </c>
      <c r="D27" s="146"/>
      <c r="E27" s="146">
        <v>0</v>
      </c>
      <c r="F27" s="146"/>
      <c r="G27" s="146">
        <v>0</v>
      </c>
      <c r="H27" s="146"/>
      <c r="I27" s="190">
        <v>0</v>
      </c>
      <c r="J27" s="145"/>
      <c r="K27" s="190">
        <v>-1062</v>
      </c>
      <c r="L27" s="145"/>
      <c r="M27" s="132">
        <f>SUM(C27:K27)</f>
        <v>-1062</v>
      </c>
    </row>
    <row r="28" spans="1:13" s="56" customFormat="1" ht="6.75" customHeight="1">
      <c r="A28" s="145"/>
      <c r="B28" s="172"/>
      <c r="C28" s="146"/>
      <c r="D28" s="146"/>
      <c r="E28" s="146"/>
      <c r="F28" s="146"/>
      <c r="G28" s="146"/>
      <c r="H28" s="146"/>
      <c r="I28" s="146"/>
      <c r="J28" s="145"/>
      <c r="K28" s="146"/>
      <c r="L28" s="145"/>
      <c r="M28" s="132"/>
    </row>
    <row r="29" spans="1:13" s="46" customFormat="1" ht="15">
      <c r="A29" s="237" t="s">
        <v>84</v>
      </c>
      <c r="B29" s="194"/>
      <c r="C29" s="238">
        <v>0</v>
      </c>
      <c r="D29" s="132"/>
      <c r="E29" s="238">
        <v>0</v>
      </c>
      <c r="F29" s="132"/>
      <c r="G29" s="238">
        <v>0</v>
      </c>
      <c r="H29" s="132"/>
      <c r="I29" s="239">
        <v>-233</v>
      </c>
      <c r="J29" s="132"/>
      <c r="K29" s="239">
        <v>-4971</v>
      </c>
      <c r="L29" s="132"/>
      <c r="M29" s="239">
        <f>SUM(C29:K29)</f>
        <v>-5204</v>
      </c>
    </row>
    <row r="30" spans="1:13" s="56" customFormat="1" ht="7.5" customHeight="1">
      <c r="A30" s="145"/>
      <c r="B30" s="172"/>
      <c r="C30" s="146"/>
      <c r="D30" s="146"/>
      <c r="E30" s="146"/>
      <c r="F30" s="146"/>
      <c r="G30" s="146"/>
      <c r="H30" s="146"/>
      <c r="I30" s="146"/>
      <c r="J30" s="145"/>
      <c r="K30" s="146"/>
      <c r="L30" s="145"/>
      <c r="M30" s="146"/>
    </row>
    <row r="31" spans="1:13" s="46" customFormat="1" ht="15.75" thickBot="1">
      <c r="A31" s="234" t="s">
        <v>120</v>
      </c>
      <c r="B31" s="173">
        <v>17</v>
      </c>
      <c r="C31" s="259">
        <f>SUM(C23:C29)</f>
        <v>2654</v>
      </c>
      <c r="D31" s="134"/>
      <c r="E31" s="259">
        <f>SUM(E23:E29)</f>
        <v>-3575</v>
      </c>
      <c r="F31" s="134"/>
      <c r="G31" s="259">
        <f>SUM(G23:G29)</f>
        <v>265</v>
      </c>
      <c r="H31" s="134"/>
      <c r="I31" s="259">
        <f>SUM(I23:I29)</f>
        <v>-800</v>
      </c>
      <c r="J31" s="134"/>
      <c r="K31" s="259">
        <f>SUM(K23:K29)</f>
        <v>97884</v>
      </c>
      <c r="L31" s="134"/>
      <c r="M31" s="259">
        <f>SUM(M23:M29)</f>
        <v>96428</v>
      </c>
    </row>
    <row r="32" spans="1:13" s="56" customFormat="1" ht="15.75" thickTop="1">
      <c r="A32" s="240"/>
      <c r="B32" s="228"/>
      <c r="C32" s="241"/>
      <c r="D32" s="241"/>
      <c r="E32" s="155"/>
      <c r="F32" s="155"/>
      <c r="G32" s="155"/>
      <c r="H32" s="155"/>
      <c r="I32" s="155"/>
      <c r="J32" s="136"/>
      <c r="K32" s="155"/>
      <c r="L32" s="136"/>
      <c r="M32" s="136"/>
    </row>
    <row r="33" spans="1:13" s="56" customFormat="1" ht="15">
      <c r="A33" s="242" t="s">
        <v>134</v>
      </c>
      <c r="B33" s="243"/>
      <c r="C33" s="243"/>
      <c r="D33" s="243"/>
      <c r="E33" s="155"/>
      <c r="F33" s="155"/>
      <c r="G33" s="155"/>
      <c r="H33" s="155"/>
      <c r="I33" s="155"/>
      <c r="J33" s="136"/>
      <c r="K33" s="155"/>
      <c r="L33" s="136"/>
      <c r="M33" s="136"/>
    </row>
    <row r="34" spans="1:13" s="56" customFormat="1" ht="6.75" customHeight="1">
      <c r="A34" s="242"/>
      <c r="B34" s="243"/>
      <c r="C34" s="243"/>
      <c r="D34" s="243"/>
      <c r="E34" s="138"/>
      <c r="F34" s="138"/>
      <c r="G34" s="138"/>
      <c r="H34" s="138"/>
      <c r="I34" s="138"/>
      <c r="J34" s="138"/>
      <c r="K34" s="138"/>
      <c r="L34" s="138"/>
      <c r="M34" s="138"/>
    </row>
    <row r="35" spans="1:15" s="56" customFormat="1" ht="13.5" customHeight="1">
      <c r="A35" s="138" t="s">
        <v>106</v>
      </c>
      <c r="B35" s="243"/>
      <c r="C35" s="134">
        <v>0</v>
      </c>
      <c r="D35" s="244"/>
      <c r="E35" s="190">
        <v>0</v>
      </c>
      <c r="F35" s="190"/>
      <c r="G35" s="190">
        <v>0</v>
      </c>
      <c r="H35" s="138"/>
      <c r="I35" s="190">
        <v>0</v>
      </c>
      <c r="J35" s="138"/>
      <c r="K35" s="190">
        <v>0</v>
      </c>
      <c r="L35" s="138"/>
      <c r="M35" s="132">
        <f>SUM(C35:K35)</f>
        <v>0</v>
      </c>
      <c r="O35" s="257"/>
    </row>
    <row r="36" spans="1:15" s="56" customFormat="1" ht="6.75" customHeight="1">
      <c r="A36" s="242"/>
      <c r="B36" s="243"/>
      <c r="C36" s="243"/>
      <c r="D36" s="243"/>
      <c r="E36" s="138"/>
      <c r="F36" s="138"/>
      <c r="G36" s="138"/>
      <c r="H36" s="138"/>
      <c r="I36" s="138"/>
      <c r="J36" s="138"/>
      <c r="K36" s="138"/>
      <c r="L36" s="138"/>
      <c r="M36" s="138"/>
      <c r="O36" s="257"/>
    </row>
    <row r="37" spans="1:15" s="24" customFormat="1" ht="15">
      <c r="A37" s="245" t="s">
        <v>131</v>
      </c>
      <c r="B37" s="246"/>
      <c r="C37" s="134">
        <v>0</v>
      </c>
      <c r="D37" s="132"/>
      <c r="E37" s="134">
        <v>0</v>
      </c>
      <c r="F37" s="132"/>
      <c r="G37" s="134">
        <v>0</v>
      </c>
      <c r="H37" s="138"/>
      <c r="I37" s="247">
        <v>0</v>
      </c>
      <c r="J37" s="138"/>
      <c r="K37" s="247">
        <f>SCI!D29</f>
        <v>-1319</v>
      </c>
      <c r="L37" s="138"/>
      <c r="M37" s="132">
        <f>SUM(C37:K37)</f>
        <v>-1319</v>
      </c>
      <c r="O37" s="257"/>
    </row>
    <row r="38" spans="1:13" s="24" customFormat="1" ht="10.5" customHeight="1">
      <c r="A38" s="235"/>
      <c r="B38" s="248"/>
      <c r="C38" s="248"/>
      <c r="D38" s="248"/>
      <c r="E38" s="138"/>
      <c r="F38" s="138"/>
      <c r="G38" s="138"/>
      <c r="H38" s="138"/>
      <c r="I38" s="138"/>
      <c r="J38" s="138"/>
      <c r="K38" s="138"/>
      <c r="L38" s="138"/>
      <c r="M38" s="138"/>
    </row>
    <row r="39" spans="1:13" s="24" customFormat="1" ht="15" thickBot="1">
      <c r="A39" s="234" t="s">
        <v>145</v>
      </c>
      <c r="B39" s="173">
        <v>17</v>
      </c>
      <c r="C39" s="135">
        <f>SUM(C31:C37)</f>
        <v>2654</v>
      </c>
      <c r="D39" s="134"/>
      <c r="E39" s="135">
        <f>SUM(E31:E37)</f>
        <v>-3575</v>
      </c>
      <c r="F39" s="134"/>
      <c r="G39" s="135">
        <f>SUM(G31:G37)</f>
        <v>265</v>
      </c>
      <c r="H39" s="134"/>
      <c r="I39" s="135">
        <f>SUM(I31:I37)</f>
        <v>-800</v>
      </c>
      <c r="J39" s="134"/>
      <c r="K39" s="135">
        <f>SUM(K31:K37)</f>
        <v>96565</v>
      </c>
      <c r="L39" s="134"/>
      <c r="M39" s="135">
        <f>SUM(M31:M37)</f>
        <v>95109</v>
      </c>
    </row>
    <row r="40" spans="1:13" s="23" customFormat="1" ht="15.75" thickTop="1">
      <c r="A40" s="198"/>
      <c r="B40" s="249"/>
      <c r="C40" s="248"/>
      <c r="D40" s="250"/>
      <c r="E40" s="138"/>
      <c r="F40" s="138"/>
      <c r="G40" s="138"/>
      <c r="H40" s="138"/>
      <c r="I40" s="199"/>
      <c r="J40" s="251"/>
      <c r="K40" s="199"/>
      <c r="L40" s="251"/>
      <c r="M40" s="138"/>
    </row>
    <row r="41" spans="1:13" s="23" customFormat="1" ht="15">
      <c r="A41" s="200"/>
      <c r="B41" s="249"/>
      <c r="C41" s="248"/>
      <c r="D41" s="252"/>
      <c r="E41" s="22"/>
      <c r="F41" s="22"/>
      <c r="G41" s="22"/>
      <c r="H41" s="22"/>
      <c r="I41" s="200"/>
      <c r="J41" s="8"/>
      <c r="K41" s="200"/>
      <c r="L41" s="8"/>
      <c r="M41" s="202"/>
    </row>
    <row r="42" spans="1:4" ht="15">
      <c r="A42" s="203"/>
      <c r="B42" s="171"/>
      <c r="C42" s="14"/>
      <c r="D42" s="8"/>
    </row>
    <row r="43" spans="1:4" ht="15">
      <c r="A43" s="204"/>
      <c r="B43" s="171"/>
      <c r="C43" s="14"/>
      <c r="D43" s="8"/>
    </row>
    <row r="44" spans="1:13" ht="15">
      <c r="A44" s="262"/>
      <c r="B44" s="33"/>
      <c r="C44" s="79"/>
      <c r="D44" s="79"/>
      <c r="E44" s="155"/>
      <c r="F44" s="155"/>
      <c r="G44" s="155"/>
      <c r="H44" s="155"/>
      <c r="I44" s="155"/>
      <c r="J44" s="155"/>
      <c r="K44" s="155"/>
      <c r="L44" s="136"/>
      <c r="M44" s="136"/>
    </row>
    <row r="45" spans="1:13" ht="15">
      <c r="A45" s="263"/>
      <c r="B45" s="183"/>
      <c r="C45" s="183"/>
      <c r="D45" s="183"/>
      <c r="E45" s="155"/>
      <c r="F45" s="155"/>
      <c r="G45" s="155"/>
      <c r="H45" s="155"/>
      <c r="I45" s="155"/>
      <c r="J45" s="155"/>
      <c r="K45" s="155"/>
      <c r="L45" s="136"/>
      <c r="M45" s="136"/>
    </row>
    <row r="46" spans="1:13" ht="15">
      <c r="A46" s="240"/>
      <c r="B46" s="183"/>
      <c r="C46" s="183"/>
      <c r="D46" s="183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ht="15">
      <c r="A47" s="182"/>
      <c r="B47" s="156"/>
      <c r="C47" s="156"/>
      <c r="D47" s="156"/>
      <c r="E47" s="138"/>
      <c r="F47" s="138"/>
      <c r="G47" s="138"/>
      <c r="H47" s="138"/>
      <c r="I47" s="138"/>
      <c r="J47" s="138"/>
      <c r="K47" s="138"/>
      <c r="L47" s="138"/>
      <c r="M47" s="138"/>
    </row>
    <row r="48" spans="1:13" ht="15">
      <c r="A48" s="196"/>
      <c r="B48" s="174"/>
      <c r="C48" s="174"/>
      <c r="D48" s="174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1:13" ht="15">
      <c r="A49" s="197"/>
      <c r="B49" s="174"/>
      <c r="C49" s="174"/>
      <c r="D49" s="174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1:13" ht="15">
      <c r="A50" s="197"/>
      <c r="B50" s="174"/>
      <c r="C50" s="174"/>
      <c r="D50" s="174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1:13" ht="15">
      <c r="A51" s="196" t="s">
        <v>70</v>
      </c>
      <c r="B51" s="175"/>
      <c r="C51" s="196"/>
      <c r="D51" s="8"/>
      <c r="E51" s="196" t="s">
        <v>100</v>
      </c>
      <c r="F51" s="8"/>
      <c r="G51" s="175"/>
      <c r="H51" s="175"/>
      <c r="I51" s="175"/>
      <c r="J51" s="138"/>
      <c r="K51" s="138"/>
      <c r="L51" s="138"/>
      <c r="M51" s="138"/>
    </row>
    <row r="52" spans="1:13" ht="15">
      <c r="A52" s="198" t="s">
        <v>136</v>
      </c>
      <c r="B52" s="175"/>
      <c r="C52" s="174"/>
      <c r="D52" s="197"/>
      <c r="E52" s="138"/>
      <c r="F52" s="138"/>
      <c r="G52" s="138"/>
      <c r="H52" s="138"/>
      <c r="I52" s="199" t="s">
        <v>101</v>
      </c>
      <c r="J52" s="138"/>
      <c r="L52" s="98"/>
      <c r="M52" s="138"/>
    </row>
    <row r="53" spans="1:13" ht="15">
      <c r="A53" s="200"/>
      <c r="B53" s="175"/>
      <c r="C53" s="174"/>
      <c r="D53" s="201"/>
      <c r="K53" s="200"/>
      <c r="L53" s="8"/>
      <c r="M53" s="202"/>
    </row>
    <row r="64" spans="1:6" ht="15">
      <c r="A64" s="255"/>
      <c r="B64" s="256"/>
      <c r="C64" s="254"/>
      <c r="D64" s="253"/>
      <c r="E64" s="253"/>
      <c r="F64" s="253"/>
    </row>
    <row r="65" spans="1:6" ht="15">
      <c r="A65" s="253"/>
      <c r="B65" s="256"/>
      <c r="C65" s="254"/>
      <c r="D65" s="253"/>
      <c r="E65" s="253"/>
      <c r="F65" s="253"/>
    </row>
    <row r="66" spans="1:6" ht="15">
      <c r="A66" s="253"/>
      <c r="B66" s="256"/>
      <c r="C66" s="254"/>
      <c r="D66" s="253"/>
      <c r="E66" s="253"/>
      <c r="F66" s="253"/>
    </row>
    <row r="67" spans="1:6" ht="15">
      <c r="A67" s="288"/>
      <c r="B67" s="288"/>
      <c r="C67" s="288"/>
      <c r="D67" s="288"/>
      <c r="E67" s="288"/>
      <c r="F67" s="288"/>
    </row>
  </sheetData>
  <sheetProtection/>
  <mergeCells count="9">
    <mergeCell ref="A67:F67"/>
    <mergeCell ref="A2:M2"/>
    <mergeCell ref="I7:I8"/>
    <mergeCell ref="K7:K8"/>
    <mergeCell ref="I6:K6"/>
    <mergeCell ref="C6:C8"/>
    <mergeCell ref="E6:E8"/>
    <mergeCell ref="G6:G8"/>
    <mergeCell ref="M6:M8"/>
  </mergeCells>
  <printOptions/>
  <pageMargins left="0.61" right="0.3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 </cp:lastModifiedBy>
  <cp:lastPrinted>2014-07-11T14:50:01Z</cp:lastPrinted>
  <dcterms:created xsi:type="dcterms:W3CDTF">2003-02-07T14:36:34Z</dcterms:created>
  <dcterms:modified xsi:type="dcterms:W3CDTF">2014-07-14T13:08:26Z</dcterms:modified>
  <cp:category/>
  <cp:version/>
  <cp:contentType/>
  <cp:contentStatus/>
</cp:coreProperties>
</file>